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F36AA67C-A383-4317-A569-74A8D353A572}" xr6:coauthVersionLast="47" xr6:coauthVersionMax="47" xr10:uidLastSave="{00000000-0000-0000-0000-000000000000}"/>
  <bookViews>
    <workbookView xWindow="-96" yWindow="-96" windowWidth="19392" windowHeight="10392" xr2:uid="{49C5C170-B536-4204-9165-776E9700216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J2" i="1"/>
  <c r="I2" i="1" s="1"/>
  <c r="J3" i="1"/>
  <c r="I3" i="1" s="1"/>
  <c r="J4" i="1"/>
  <c r="I4" i="1" s="1"/>
  <c r="J5" i="1"/>
  <c r="I5" i="1" s="1"/>
  <c r="J6" i="1"/>
  <c r="I6" i="1" s="1"/>
  <c r="J7" i="1"/>
  <c r="I7" i="1" s="1"/>
  <c r="J8" i="1"/>
  <c r="I8" i="1" s="1"/>
  <c r="J9" i="1"/>
  <c r="I9" i="1" s="1"/>
  <c r="J10" i="1"/>
  <c r="I10" i="1" s="1"/>
  <c r="J11" i="1"/>
  <c r="I11" i="1" s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G56" i="1"/>
  <c r="Q56" i="1" s="1"/>
  <c r="G55" i="1"/>
  <c r="Q55" i="1" s="1"/>
  <c r="G54" i="1"/>
  <c r="Q54" i="1" s="1"/>
  <c r="G53" i="1"/>
  <c r="Q53" i="1" s="1"/>
  <c r="G52" i="1"/>
  <c r="Q52" i="1" s="1"/>
  <c r="G51" i="1"/>
  <c r="Q51" i="1" s="1"/>
  <c r="G50" i="1"/>
  <c r="Q50" i="1" s="1"/>
  <c r="G49" i="1"/>
  <c r="Q49" i="1" s="1"/>
  <c r="G48" i="1"/>
  <c r="Q48" i="1" s="1"/>
  <c r="G47" i="1"/>
  <c r="Q47" i="1" s="1"/>
  <c r="G46" i="1"/>
  <c r="Q46" i="1" s="1"/>
  <c r="G45" i="1"/>
  <c r="Q45" i="1" s="1"/>
  <c r="G44" i="1"/>
  <c r="Q44" i="1" s="1"/>
  <c r="G43" i="1"/>
  <c r="Q43" i="1" s="1"/>
  <c r="G42" i="1"/>
  <c r="Q42" i="1" s="1"/>
  <c r="G41" i="1"/>
  <c r="Q41" i="1" s="1"/>
  <c r="G40" i="1"/>
  <c r="Q40" i="1" s="1"/>
  <c r="G39" i="1"/>
  <c r="Q39" i="1" s="1"/>
  <c r="G38" i="1"/>
  <c r="Q38" i="1" s="1"/>
  <c r="G37" i="1"/>
  <c r="Q37" i="1" s="1"/>
  <c r="G36" i="1"/>
  <c r="Q36" i="1" s="1"/>
  <c r="G35" i="1"/>
  <c r="Q35" i="1" s="1"/>
  <c r="G34" i="1"/>
  <c r="Q34" i="1" s="1"/>
  <c r="G33" i="1"/>
  <c r="Q33" i="1" s="1"/>
  <c r="G32" i="1"/>
  <c r="Q32" i="1" s="1"/>
  <c r="G31" i="1"/>
  <c r="Q31" i="1" s="1"/>
  <c r="G30" i="1"/>
  <c r="Q30" i="1" s="1"/>
  <c r="G29" i="1"/>
  <c r="Q29" i="1" s="1"/>
  <c r="G28" i="1"/>
  <c r="Q28" i="1" s="1"/>
  <c r="G27" i="1"/>
  <c r="Q27" i="1" s="1"/>
  <c r="G26" i="1"/>
  <c r="Q26" i="1" s="1"/>
  <c r="G25" i="1"/>
  <c r="Q25" i="1" s="1"/>
  <c r="G24" i="1"/>
  <c r="Q24" i="1" s="1"/>
  <c r="G23" i="1"/>
  <c r="Q23" i="1" s="1"/>
  <c r="G22" i="1"/>
  <c r="Q22" i="1" s="1"/>
  <c r="G21" i="1"/>
  <c r="Q21" i="1" s="1"/>
  <c r="G20" i="1"/>
  <c r="Q20" i="1" s="1"/>
  <c r="G19" i="1"/>
  <c r="Q19" i="1" s="1"/>
  <c r="G18" i="1"/>
  <c r="G17" i="1"/>
  <c r="Q17" i="1" s="1"/>
  <c r="G16" i="1"/>
  <c r="Q16" i="1" s="1"/>
  <c r="G15" i="1"/>
  <c r="Q15" i="1" s="1"/>
  <c r="G14" i="1"/>
  <c r="Q14" i="1" s="1"/>
  <c r="G13" i="1"/>
  <c r="G12" i="1"/>
  <c r="Q12" i="1" s="1"/>
  <c r="G11" i="1"/>
  <c r="G10" i="1"/>
  <c r="G9" i="1"/>
  <c r="P9" i="1" s="1"/>
  <c r="G8" i="1"/>
  <c r="G7" i="1"/>
  <c r="G6" i="1"/>
  <c r="G5" i="1"/>
  <c r="G4" i="1"/>
  <c r="G3" i="1"/>
  <c r="G2" i="1"/>
  <c r="P49" i="1" l="1"/>
  <c r="P33" i="1"/>
  <c r="P46" i="1"/>
  <c r="P17" i="1"/>
  <c r="R17" i="1" s="1"/>
  <c r="P6" i="1"/>
  <c r="P42" i="1"/>
  <c r="P55" i="1"/>
  <c r="R55" i="1" s="1"/>
  <c r="P53" i="1"/>
  <c r="R53" i="1" s="1"/>
  <c r="P51" i="1"/>
  <c r="P30" i="1"/>
  <c r="R30" i="1" s="1"/>
  <c r="P26" i="1"/>
  <c r="R26" i="1" s="1"/>
  <c r="P7" i="1"/>
  <c r="P5" i="1"/>
  <c r="P13" i="1"/>
  <c r="P47" i="1"/>
  <c r="P41" i="1"/>
  <c r="R41" i="1" s="1"/>
  <c r="P39" i="1"/>
  <c r="P37" i="1"/>
  <c r="R37" i="1" s="1"/>
  <c r="P35" i="1"/>
  <c r="R35" i="1" s="1"/>
  <c r="P14" i="1"/>
  <c r="R14" i="1" s="1"/>
  <c r="P15" i="1"/>
  <c r="P2" i="1"/>
  <c r="P31" i="1"/>
  <c r="R31" i="1" s="1"/>
  <c r="P25" i="1"/>
  <c r="R25" i="1" s="1"/>
  <c r="P23" i="1"/>
  <c r="P21" i="1"/>
  <c r="R21" i="1" s="1"/>
  <c r="P19" i="1"/>
  <c r="P29" i="1"/>
  <c r="P56" i="1"/>
  <c r="R56" i="1" s="1"/>
  <c r="P38" i="1"/>
  <c r="R38" i="1" s="1"/>
  <c r="P8" i="1"/>
  <c r="P45" i="1"/>
  <c r="R45" i="1" s="1"/>
  <c r="P10" i="1"/>
  <c r="P22" i="1"/>
  <c r="R22" i="1" s="1"/>
  <c r="P52" i="1"/>
  <c r="R52" i="1" s="1"/>
  <c r="P50" i="1"/>
  <c r="P43" i="1"/>
  <c r="P34" i="1"/>
  <c r="R34" i="1" s="1"/>
  <c r="P27" i="1"/>
  <c r="R27" i="1" s="1"/>
  <c r="P18" i="1"/>
  <c r="P11" i="1"/>
  <c r="P4" i="1"/>
  <c r="P3" i="1"/>
  <c r="P54" i="1"/>
  <c r="R54" i="1" s="1"/>
  <c r="P48" i="1"/>
  <c r="P44" i="1"/>
  <c r="R44" i="1" s="1"/>
  <c r="P40" i="1"/>
  <c r="R40" i="1" s="1"/>
  <c r="P36" i="1"/>
  <c r="R36" i="1" s="1"/>
  <c r="P32" i="1"/>
  <c r="P28" i="1"/>
  <c r="R28" i="1" s="1"/>
  <c r="P24" i="1"/>
  <c r="R24" i="1" s="1"/>
  <c r="P20" i="1"/>
  <c r="R20" i="1" s="1"/>
  <c r="P16" i="1"/>
  <c r="P12" i="1"/>
  <c r="R12" i="1" s="1"/>
  <c r="Q3" i="1"/>
  <c r="R29" i="1"/>
  <c r="R49" i="1"/>
  <c r="R3" i="1"/>
  <c r="Q4" i="1"/>
  <c r="R15" i="1"/>
  <c r="R19" i="1"/>
  <c r="R23" i="1"/>
  <c r="R32" i="1"/>
  <c r="R39" i="1"/>
  <c r="R43" i="1"/>
  <c r="R48" i="1"/>
  <c r="R50" i="1"/>
  <c r="Q8" i="1"/>
  <c r="Q9" i="1"/>
  <c r="R9" i="1" s="1"/>
  <c r="R16" i="1"/>
  <c r="Q6" i="1"/>
  <c r="R6" i="1" s="1"/>
  <c r="Q11" i="1"/>
  <c r="R11" i="1" s="1"/>
  <c r="Q2" i="1"/>
  <c r="R2" i="1" s="1"/>
  <c r="Q7" i="1"/>
  <c r="R33" i="1"/>
  <c r="R42" i="1"/>
  <c r="R46" i="1"/>
  <c r="R47" i="1"/>
  <c r="R51" i="1"/>
  <c r="Q10" i="1"/>
  <c r="Q18" i="1"/>
  <c r="Q5" i="1"/>
  <c r="Q13" i="1"/>
  <c r="R7" i="1" l="1"/>
  <c r="R4" i="1"/>
  <c r="R13" i="1"/>
  <c r="R5" i="1"/>
  <c r="R18" i="1"/>
  <c r="R10" i="1"/>
  <c r="R8" i="1"/>
</calcChain>
</file>

<file path=xl/sharedStrings.xml><?xml version="1.0" encoding="utf-8"?>
<sst xmlns="http://schemas.openxmlformats.org/spreadsheetml/2006/main" count="138" uniqueCount="76">
  <si>
    <t>Lakásszám</t>
  </si>
  <si>
    <t>emelet</t>
  </si>
  <si>
    <t>lakás</t>
  </si>
  <si>
    <t>szobaszám</t>
  </si>
  <si>
    <t xml:space="preserve">lakás m2 </t>
  </si>
  <si>
    <t>terasz m2</t>
  </si>
  <si>
    <t>hasznos alapterület</t>
  </si>
  <si>
    <t>kert m2</t>
  </si>
  <si>
    <t xml:space="preserve">kert nettó ár </t>
  </si>
  <si>
    <t xml:space="preserve">kert bruttó ár </t>
  </si>
  <si>
    <t>lakás nettó ár/nm  2022.01.01-től</t>
  </si>
  <si>
    <t>lakás bruttó ár/ nm 2022.01.01-től</t>
  </si>
  <si>
    <t xml:space="preserve"> lakás nettó ár  2021.11.12-től</t>
  </si>
  <si>
    <t>lakás burttó ár  2021.11.12-től</t>
  </si>
  <si>
    <t>lakás ÁFA 2021.11.12-től</t>
  </si>
  <si>
    <t xml:space="preserve"> lakás nettó ár  2022.01.01.-től</t>
  </si>
  <si>
    <t>lakás burttó ár  2022.01.01-től</t>
  </si>
  <si>
    <t>lakás ÁFA 2022.01.01-től</t>
  </si>
  <si>
    <t>E001</t>
  </si>
  <si>
    <t>fszt</t>
  </si>
  <si>
    <t>N+1</t>
  </si>
  <si>
    <t>E002</t>
  </si>
  <si>
    <t>E003</t>
  </si>
  <si>
    <t>E004</t>
  </si>
  <si>
    <t>E005</t>
  </si>
  <si>
    <t>N+2</t>
  </si>
  <si>
    <t>E009</t>
  </si>
  <si>
    <t>E010</t>
  </si>
  <si>
    <t>E011</t>
  </si>
  <si>
    <t>E012</t>
  </si>
  <si>
    <t>E013</t>
  </si>
  <si>
    <t>E101</t>
  </si>
  <si>
    <t>E102</t>
  </si>
  <si>
    <t>E103</t>
  </si>
  <si>
    <t>E104</t>
  </si>
  <si>
    <t>E105</t>
  </si>
  <si>
    <t>E109</t>
  </si>
  <si>
    <t>E110</t>
  </si>
  <si>
    <t>E111</t>
  </si>
  <si>
    <t>E112</t>
  </si>
  <si>
    <t>E113</t>
  </si>
  <si>
    <t>E201</t>
  </si>
  <si>
    <t>E202</t>
  </si>
  <si>
    <t>E203</t>
  </si>
  <si>
    <t>E204</t>
  </si>
  <si>
    <t>E205</t>
  </si>
  <si>
    <t>E209</t>
  </si>
  <si>
    <t>E210</t>
  </si>
  <si>
    <t>E211</t>
  </si>
  <si>
    <t>E212</t>
  </si>
  <si>
    <t>E213</t>
  </si>
  <si>
    <t>E301</t>
  </si>
  <si>
    <t>E302</t>
  </si>
  <si>
    <t>E303</t>
  </si>
  <si>
    <t>E304</t>
  </si>
  <si>
    <t>E305</t>
  </si>
  <si>
    <t>E309</t>
  </si>
  <si>
    <t>E310</t>
  </si>
  <si>
    <t>E311</t>
  </si>
  <si>
    <t>E312</t>
  </si>
  <si>
    <t>E313</t>
  </si>
  <si>
    <t>E401</t>
  </si>
  <si>
    <t>E402</t>
  </si>
  <si>
    <t>E403</t>
  </si>
  <si>
    <t>E404</t>
  </si>
  <si>
    <t>E405</t>
  </si>
  <si>
    <t>E409</t>
  </si>
  <si>
    <t>E410</t>
  </si>
  <si>
    <t>E411</t>
  </si>
  <si>
    <t>E412</t>
  </si>
  <si>
    <t>E413</t>
  </si>
  <si>
    <t>E501</t>
  </si>
  <si>
    <t>E502</t>
  </si>
  <si>
    <t>E503</t>
  </si>
  <si>
    <t>E505</t>
  </si>
  <si>
    <t>E506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</si>
</sst>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Fill="1" applyBorder="1"/>
    <xf numFmtId="164" fontId="0" fillId="0" borderId="2" xfId="0" applyNumberFormat="1" applyBorder="1"/>
    <xf numFmtId="164" fontId="6" fillId="0" borderId="2" xfId="0" applyNumberFormat="1" applyFont="1" applyBorder="1"/>
    <xf numFmtId="164" fontId="2" fillId="4" borderId="4" xfId="1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Fill="1" applyBorder="1"/>
    <xf numFmtId="164" fontId="2" fillId="4" borderId="2" xfId="1" applyNumberFormat="1" applyFont="1" applyFill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7" xfId="1" applyNumberFormat="1" applyFont="1" applyFill="1" applyBorder="1"/>
    <xf numFmtId="164" fontId="2" fillId="4" borderId="7" xfId="1" applyNumberFormat="1" applyFon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1" applyNumberFormat="1" applyFont="1" applyFill="1" applyBorder="1"/>
    <xf numFmtId="0" fontId="6" fillId="0" borderId="0" xfId="0" applyFont="1"/>
    <xf numFmtId="164" fontId="0" fillId="0" borderId="0" xfId="1" applyNumberFormat="1" applyFont="1" applyFill="1" applyBorder="1"/>
    <xf numFmtId="164" fontId="2" fillId="0" borderId="0" xfId="1" applyNumberFormat="1" applyFont="1" applyFill="1" applyBorder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8EF3-B01E-4280-9AA8-B33E0ECEEC20}">
  <dimension ref="A1:R57"/>
  <sheetViews>
    <sheetView tabSelected="1" workbookViewId="0">
      <selection activeCell="J14" sqref="J14"/>
    </sheetView>
  </sheetViews>
  <sheetFormatPr defaultRowHeight="14.4" x14ac:dyDescent="0.55000000000000004"/>
  <cols>
    <col min="1" max="1" width="10.5234375" style="24" customWidth="1"/>
    <col min="2" max="3" width="9.1015625" style="24" customWidth="1"/>
    <col min="4" max="5" width="11.89453125" style="24" customWidth="1"/>
    <col min="6" max="7" width="13.41796875" style="24" customWidth="1"/>
    <col min="8" max="8" width="12" style="24" customWidth="1"/>
    <col min="9" max="12" width="15.5234375" style="27" customWidth="1"/>
    <col min="13" max="13" width="15.3125" hidden="1" customWidth="1"/>
    <col min="14" max="14" width="15.3125" style="26" hidden="1" customWidth="1"/>
    <col min="15" max="15" width="15.3125" hidden="1" customWidth="1"/>
    <col min="16" max="16" width="18.1015625" style="27" customWidth="1"/>
    <col min="17" max="17" width="18.1015625" style="28" customWidth="1"/>
    <col min="18" max="18" width="18.1015625" style="27" customWidth="1"/>
  </cols>
  <sheetData>
    <row r="1" spans="1:18" ht="43.5" thickBot="1" x14ac:dyDescent="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6" t="s">
        <v>16</v>
      </c>
      <c r="R1" s="5" t="s">
        <v>17</v>
      </c>
    </row>
    <row r="2" spans="1:18" x14ac:dyDescent="0.55000000000000004">
      <c r="A2" s="7" t="s">
        <v>18</v>
      </c>
      <c r="B2" s="8" t="s">
        <v>19</v>
      </c>
      <c r="C2" s="8">
        <v>1</v>
      </c>
      <c r="D2" s="8" t="s">
        <v>20</v>
      </c>
      <c r="E2" s="8">
        <v>55.18</v>
      </c>
      <c r="F2" s="8">
        <v>12.71</v>
      </c>
      <c r="G2" s="8">
        <f t="shared" ref="G2:G50" si="0">E2+F2/2</f>
        <v>61.534999999999997</v>
      </c>
      <c r="H2" s="8">
        <v>42.27</v>
      </c>
      <c r="I2" s="9">
        <f>J2/1.27</f>
        <v>3328346.4566929135</v>
      </c>
      <c r="J2" s="9">
        <f t="shared" ref="J2:J11" si="1">H2*100000</f>
        <v>4227000</v>
      </c>
      <c r="K2" s="9">
        <f>+L2/1.05</f>
        <v>1310960.6699573467</v>
      </c>
      <c r="L2" s="9">
        <v>1376508.7034552142</v>
      </c>
      <c r="M2" s="10">
        <v>79514536.932883397</v>
      </c>
      <c r="N2" s="11">
        <v>84222500</v>
      </c>
      <c r="O2" s="10">
        <f>N2-M2</f>
        <v>4707963.0671166033</v>
      </c>
      <c r="P2" s="9">
        <f>+K2*G2+I2</f>
        <v>83998311.282518253</v>
      </c>
      <c r="Q2" s="12">
        <f>+L2*G2+J2</f>
        <v>88930463.067116603</v>
      </c>
      <c r="R2" s="9">
        <f>+Q2-P2</f>
        <v>4932151.7845983505</v>
      </c>
    </row>
    <row r="3" spans="1:18" x14ac:dyDescent="0.55000000000000004">
      <c r="A3" s="13" t="s">
        <v>21</v>
      </c>
      <c r="B3" s="14" t="s">
        <v>19</v>
      </c>
      <c r="C3" s="14">
        <v>2</v>
      </c>
      <c r="D3" s="14" t="s">
        <v>20</v>
      </c>
      <c r="E3" s="14">
        <v>54.53</v>
      </c>
      <c r="F3" s="14">
        <v>12.71</v>
      </c>
      <c r="G3" s="14">
        <f t="shared" si="0"/>
        <v>60.885000000000005</v>
      </c>
      <c r="H3" s="14">
        <v>40.130000000000003</v>
      </c>
      <c r="I3" s="15">
        <f t="shared" ref="I3:I11" si="2">J3/1.27</f>
        <v>3159842.5196850398</v>
      </c>
      <c r="J3" s="15">
        <f t="shared" si="1"/>
        <v>4013000.0000000005</v>
      </c>
      <c r="K3" s="15">
        <f t="shared" ref="K3:K51" si="3">+L3/1.05</f>
        <v>1310397.492679585</v>
      </c>
      <c r="L3" s="15">
        <v>1375917.3673135643</v>
      </c>
      <c r="M3" s="10">
        <v>78541271.091113627</v>
      </c>
      <c r="N3" s="11">
        <v>83163500</v>
      </c>
      <c r="O3" s="10">
        <f t="shared" ref="O3:O51" si="4">N3-M3</f>
        <v>4622228.908886373</v>
      </c>
      <c r="P3" s="15">
        <f>+K3*G3+I3</f>
        <v>82943393.861481577</v>
      </c>
      <c r="Q3" s="16">
        <f>+L3*G3+J3</f>
        <v>87785728.908886373</v>
      </c>
      <c r="R3" s="15">
        <f>+Q3-P3</f>
        <v>4842335.0474047959</v>
      </c>
    </row>
    <row r="4" spans="1:18" x14ac:dyDescent="0.55000000000000004">
      <c r="A4" s="13" t="s">
        <v>22</v>
      </c>
      <c r="B4" s="14" t="s">
        <v>19</v>
      </c>
      <c r="C4" s="14">
        <v>3</v>
      </c>
      <c r="D4" s="14" t="s">
        <v>20</v>
      </c>
      <c r="E4" s="14">
        <v>54.53</v>
      </c>
      <c r="F4" s="14">
        <v>12.71</v>
      </c>
      <c r="G4" s="14">
        <f t="shared" si="0"/>
        <v>60.885000000000005</v>
      </c>
      <c r="H4" s="14">
        <v>40.130000000000003</v>
      </c>
      <c r="I4" s="15">
        <f t="shared" si="2"/>
        <v>3159842.5196850398</v>
      </c>
      <c r="J4" s="15">
        <f t="shared" si="1"/>
        <v>4013000.0000000005</v>
      </c>
      <c r="K4" s="15">
        <f t="shared" si="3"/>
        <v>1310397.492679585</v>
      </c>
      <c r="L4" s="15">
        <v>1375917.3673135643</v>
      </c>
      <c r="M4" s="10">
        <v>78541271.091113627</v>
      </c>
      <c r="N4" s="11">
        <v>83163500</v>
      </c>
      <c r="O4" s="10">
        <f t="shared" si="4"/>
        <v>4622228.908886373</v>
      </c>
      <c r="P4" s="15">
        <f>+K4*G4+I4</f>
        <v>82943393.861481577</v>
      </c>
      <c r="Q4" s="16">
        <f>+L4*G4+J4</f>
        <v>87785728.908886373</v>
      </c>
      <c r="R4" s="15">
        <f>+Q4-P4</f>
        <v>4842335.0474047959</v>
      </c>
    </row>
    <row r="5" spans="1:18" x14ac:dyDescent="0.55000000000000004">
      <c r="A5" s="13" t="s">
        <v>23</v>
      </c>
      <c r="B5" s="14" t="s">
        <v>19</v>
      </c>
      <c r="C5" s="14">
        <v>4</v>
      </c>
      <c r="D5" s="14" t="s">
        <v>20</v>
      </c>
      <c r="E5" s="14">
        <v>54.53</v>
      </c>
      <c r="F5" s="14">
        <v>12.71</v>
      </c>
      <c r="G5" s="14">
        <f t="shared" si="0"/>
        <v>60.885000000000005</v>
      </c>
      <c r="H5" s="14">
        <v>40.130000000000003</v>
      </c>
      <c r="I5" s="15">
        <f t="shared" si="2"/>
        <v>3159842.5196850398</v>
      </c>
      <c r="J5" s="15">
        <f t="shared" si="1"/>
        <v>4013000.0000000005</v>
      </c>
      <c r="K5" s="15">
        <f t="shared" si="3"/>
        <v>1360284.1139947779</v>
      </c>
      <c r="L5" s="15">
        <v>1428298.3196945169</v>
      </c>
      <c r="M5" s="10">
        <v>81440556.805399328</v>
      </c>
      <c r="N5" s="11">
        <v>86207750</v>
      </c>
      <c r="O5" s="10">
        <f t="shared" si="4"/>
        <v>4767193.1946006715</v>
      </c>
      <c r="P5" s="15">
        <f>+K5*G5+I5</f>
        <v>85980740.800257102</v>
      </c>
      <c r="Q5" s="16">
        <f>+L5*G5+J5</f>
        <v>90974943.194600672</v>
      </c>
      <c r="R5" s="15">
        <f>+Q5-P5</f>
        <v>4994202.3943435699</v>
      </c>
    </row>
    <row r="6" spans="1:18" x14ac:dyDescent="0.55000000000000004">
      <c r="A6" s="13" t="s">
        <v>24</v>
      </c>
      <c r="B6" s="14" t="s">
        <v>19</v>
      </c>
      <c r="C6" s="14">
        <v>5</v>
      </c>
      <c r="D6" s="14" t="s">
        <v>20</v>
      </c>
      <c r="E6" s="14">
        <v>54.52</v>
      </c>
      <c r="F6" s="14">
        <v>12.71</v>
      </c>
      <c r="G6" s="14">
        <f t="shared" si="0"/>
        <v>60.875</v>
      </c>
      <c r="H6" s="14">
        <v>40.130000000000003</v>
      </c>
      <c r="I6" s="15">
        <f t="shared" si="2"/>
        <v>3159842.5196850398</v>
      </c>
      <c r="J6" s="15">
        <f t="shared" si="1"/>
        <v>4013000.0000000005</v>
      </c>
      <c r="K6" s="15">
        <f t="shared" si="3"/>
        <v>1360286.3062475068</v>
      </c>
      <c r="L6" s="15">
        <v>1428300.6215598821</v>
      </c>
      <c r="M6" s="10">
        <v>81427699.662542179</v>
      </c>
      <c r="N6" s="11">
        <v>86194250</v>
      </c>
      <c r="O6" s="10">
        <f t="shared" si="4"/>
        <v>4766550.3374578208</v>
      </c>
      <c r="P6" s="15">
        <f>+K6*G6+I6</f>
        <v>85967271.412502021</v>
      </c>
      <c r="Q6" s="16">
        <f>+L6*G6+J6</f>
        <v>90960800.337457821</v>
      </c>
      <c r="R6" s="15">
        <f>+Q6-P6</f>
        <v>4993528.9249558002</v>
      </c>
    </row>
    <row r="7" spans="1:18" x14ac:dyDescent="0.55000000000000004">
      <c r="A7" s="13" t="s">
        <v>26</v>
      </c>
      <c r="B7" s="14" t="s">
        <v>19</v>
      </c>
      <c r="C7" s="14">
        <v>9</v>
      </c>
      <c r="D7" s="14" t="s">
        <v>20</v>
      </c>
      <c r="E7" s="14">
        <v>54.53</v>
      </c>
      <c r="F7" s="14">
        <v>12.71</v>
      </c>
      <c r="G7" s="14">
        <f t="shared" si="0"/>
        <v>60.885000000000005</v>
      </c>
      <c r="H7" s="14">
        <v>51.89</v>
      </c>
      <c r="I7" s="15">
        <f t="shared" si="2"/>
        <v>4085826.7716535432</v>
      </c>
      <c r="J7" s="15">
        <f t="shared" si="1"/>
        <v>5189000</v>
      </c>
      <c r="K7" s="15">
        <f t="shared" si="3"/>
        <v>1314308.3120311573</v>
      </c>
      <c r="L7" s="15">
        <v>1380023.7276327151</v>
      </c>
      <c r="M7" s="10">
        <v>79467255.34308213</v>
      </c>
      <c r="N7" s="11">
        <v>84339500</v>
      </c>
      <c r="O7" s="10">
        <f t="shared" si="4"/>
        <v>4872244.65691787</v>
      </c>
      <c r="P7" s="15">
        <f>+K7*G7+I7</f>
        <v>84107488.349670574</v>
      </c>
      <c r="Q7" s="16">
        <f>+L7*G7+J7</f>
        <v>89211744.65691787</v>
      </c>
      <c r="R7" s="15">
        <f>+Q7-P7</f>
        <v>5104256.307247296</v>
      </c>
    </row>
    <row r="8" spans="1:18" x14ac:dyDescent="0.55000000000000004">
      <c r="A8" s="13" t="s">
        <v>27</v>
      </c>
      <c r="B8" s="14" t="s">
        <v>19</v>
      </c>
      <c r="C8" s="14">
        <v>10</v>
      </c>
      <c r="D8" s="14" t="s">
        <v>20</v>
      </c>
      <c r="E8" s="14">
        <v>54.53</v>
      </c>
      <c r="F8" s="14">
        <v>12.71</v>
      </c>
      <c r="G8" s="14">
        <f t="shared" si="0"/>
        <v>60.885000000000005</v>
      </c>
      <c r="H8" s="14">
        <v>40.14</v>
      </c>
      <c r="I8" s="15">
        <f t="shared" si="2"/>
        <v>3160629.9212598423</v>
      </c>
      <c r="J8" s="15">
        <f t="shared" si="1"/>
        <v>4014000</v>
      </c>
      <c r="K8" s="15">
        <f t="shared" si="3"/>
        <v>1310400.8182062448</v>
      </c>
      <c r="L8" s="15">
        <v>1375920.8591165571</v>
      </c>
      <c r="M8" s="10">
        <v>78542058.492688417</v>
      </c>
      <c r="N8" s="11">
        <v>83164500</v>
      </c>
      <c r="O8" s="10">
        <f t="shared" si="4"/>
        <v>4622441.5073115826</v>
      </c>
      <c r="P8" s="15">
        <f>+K8*G8+I8</f>
        <v>82944383.737747058</v>
      </c>
      <c r="Q8" s="16">
        <f>+L8*G8+J8</f>
        <v>87786941.507311583</v>
      </c>
      <c r="R8" s="15">
        <f>+Q8-P8</f>
        <v>4842557.7695645243</v>
      </c>
    </row>
    <row r="9" spans="1:18" x14ac:dyDescent="0.55000000000000004">
      <c r="A9" s="13" t="s">
        <v>28</v>
      </c>
      <c r="B9" s="14" t="s">
        <v>19</v>
      </c>
      <c r="C9" s="14">
        <v>11</v>
      </c>
      <c r="D9" s="14" t="s">
        <v>20</v>
      </c>
      <c r="E9" s="14">
        <v>54.53</v>
      </c>
      <c r="F9" s="14">
        <v>12.71</v>
      </c>
      <c r="G9" s="14">
        <f t="shared" si="0"/>
        <v>60.885000000000005</v>
      </c>
      <c r="H9" s="14">
        <v>40.14</v>
      </c>
      <c r="I9" s="15">
        <f t="shared" si="2"/>
        <v>3160629.9212598423</v>
      </c>
      <c r="J9" s="15">
        <f t="shared" si="1"/>
        <v>4014000</v>
      </c>
      <c r="K9" s="15">
        <f t="shared" si="3"/>
        <v>1260514.1968910519</v>
      </c>
      <c r="L9" s="15">
        <v>1323539.9067356046</v>
      </c>
      <c r="M9" s="10">
        <v>75642772.778402701</v>
      </c>
      <c r="N9" s="11">
        <v>80120250</v>
      </c>
      <c r="O9" s="10">
        <f t="shared" si="4"/>
        <v>4477477.221597299</v>
      </c>
      <c r="P9" s="15">
        <f>+K9*G9+I9</f>
        <v>79907036.798971534</v>
      </c>
      <c r="Q9" s="16">
        <f>+L9*G9+J9</f>
        <v>84597727.221597299</v>
      </c>
      <c r="R9" s="15">
        <f>+Q9-P9</f>
        <v>4690690.4226257652</v>
      </c>
    </row>
    <row r="10" spans="1:18" x14ac:dyDescent="0.55000000000000004">
      <c r="A10" s="13" t="s">
        <v>29</v>
      </c>
      <c r="B10" s="14" t="s">
        <v>19</v>
      </c>
      <c r="C10" s="14">
        <v>12</v>
      </c>
      <c r="D10" s="14" t="s">
        <v>20</v>
      </c>
      <c r="E10" s="14">
        <v>54.09</v>
      </c>
      <c r="F10" s="14">
        <v>12.71</v>
      </c>
      <c r="G10" s="14">
        <f t="shared" si="0"/>
        <v>60.445000000000007</v>
      </c>
      <c r="H10" s="14">
        <v>40.14</v>
      </c>
      <c r="I10" s="15">
        <f t="shared" si="2"/>
        <v>3160629.9212598423</v>
      </c>
      <c r="J10" s="15">
        <f t="shared" si="1"/>
        <v>4014000</v>
      </c>
      <c r="K10" s="15">
        <f t="shared" si="3"/>
        <v>1260611.3664197966</v>
      </c>
      <c r="L10" s="15">
        <v>1323641.9347407864</v>
      </c>
      <c r="M10" s="10">
        <v>75118963.254593179</v>
      </c>
      <c r="N10" s="11">
        <v>79570250.000000015</v>
      </c>
      <c r="O10" s="10">
        <f t="shared" si="4"/>
        <v>4451286.7454068363</v>
      </c>
      <c r="P10" s="15">
        <f>+K10*G10+I10</f>
        <v>79358283.964504451</v>
      </c>
      <c r="Q10" s="16">
        <f>+L10*G10+J10</f>
        <v>84021536.745406851</v>
      </c>
      <c r="R10" s="15">
        <f>+Q10-P10</f>
        <v>4663252.7809024006</v>
      </c>
    </row>
    <row r="11" spans="1:18" ht="14.7" thickBot="1" x14ac:dyDescent="0.6">
      <c r="A11" s="17" t="s">
        <v>30</v>
      </c>
      <c r="B11" s="18" t="s">
        <v>19</v>
      </c>
      <c r="C11" s="18">
        <v>13</v>
      </c>
      <c r="D11" s="18" t="s">
        <v>20</v>
      </c>
      <c r="E11" s="18">
        <v>50.42</v>
      </c>
      <c r="F11" s="19">
        <v>12.71</v>
      </c>
      <c r="G11" s="19">
        <f t="shared" si="0"/>
        <v>56.775000000000006</v>
      </c>
      <c r="H11" s="18">
        <v>37.99</v>
      </c>
      <c r="I11" s="20">
        <f t="shared" si="2"/>
        <v>2991338.5826771655</v>
      </c>
      <c r="J11" s="20">
        <f t="shared" si="1"/>
        <v>3799000</v>
      </c>
      <c r="K11" s="20">
        <f t="shared" si="3"/>
        <v>1260713.7732995674</v>
      </c>
      <c r="L11" s="20">
        <v>1323749.4619645458</v>
      </c>
      <c r="M11" s="10">
        <v>70580624.296962902</v>
      </c>
      <c r="N11" s="11">
        <v>74767750</v>
      </c>
      <c r="O11" s="10">
        <f t="shared" si="4"/>
        <v>4187125.7030370981</v>
      </c>
      <c r="P11" s="20">
        <f>+K11*G11+I11</f>
        <v>74568363.061760113</v>
      </c>
      <c r="Q11" s="21">
        <f>+L11*G11+J11</f>
        <v>78954875.703037098</v>
      </c>
      <c r="R11" s="20">
        <f>+Q11-P11</f>
        <v>4386512.6412769854</v>
      </c>
    </row>
    <row r="12" spans="1:18" x14ac:dyDescent="0.55000000000000004">
      <c r="A12" s="7" t="s">
        <v>31</v>
      </c>
      <c r="B12" s="8">
        <v>1</v>
      </c>
      <c r="C12" s="8">
        <v>1</v>
      </c>
      <c r="D12" s="8" t="s">
        <v>20</v>
      </c>
      <c r="E12" s="8">
        <v>59.52</v>
      </c>
      <c r="F12" s="22">
        <v>13.13</v>
      </c>
      <c r="G12" s="8">
        <f t="shared" si="0"/>
        <v>66.085000000000008</v>
      </c>
      <c r="H12" s="23"/>
      <c r="I12" s="9"/>
      <c r="J12" s="9"/>
      <c r="K12" s="9">
        <f t="shared" si="3"/>
        <v>1297052.1541950116</v>
      </c>
      <c r="L12" s="9">
        <v>1361904.7619047621</v>
      </c>
      <c r="M12" s="10">
        <v>81819523.809523821</v>
      </c>
      <c r="N12" s="11">
        <v>85910500.000000015</v>
      </c>
      <c r="O12" s="10">
        <f t="shared" si="4"/>
        <v>4090976.190476194</v>
      </c>
      <c r="P12" s="9">
        <f>+K12*G12+I12</f>
        <v>85715691.60997735</v>
      </c>
      <c r="Q12" s="12">
        <f>+L12*G12+J12</f>
        <v>90001476.190476209</v>
      </c>
      <c r="R12" s="9">
        <f>+Q12-P12</f>
        <v>4285784.5804988593</v>
      </c>
    </row>
    <row r="13" spans="1:18" x14ac:dyDescent="0.55000000000000004">
      <c r="A13" s="13" t="s">
        <v>32</v>
      </c>
      <c r="B13" s="14">
        <v>1</v>
      </c>
      <c r="C13" s="14">
        <v>2</v>
      </c>
      <c r="D13" s="14" t="s">
        <v>20</v>
      </c>
      <c r="E13" s="14">
        <v>54.53</v>
      </c>
      <c r="F13" s="14">
        <v>13.13</v>
      </c>
      <c r="G13" s="23">
        <f t="shared" si="0"/>
        <v>61.094999999999999</v>
      </c>
      <c r="H13" s="23"/>
      <c r="I13" s="15"/>
      <c r="J13" s="15"/>
      <c r="K13" s="15">
        <f t="shared" si="3"/>
        <v>1297052.1541950114</v>
      </c>
      <c r="L13" s="15">
        <v>1361904.7619047619</v>
      </c>
      <c r="M13" s="10">
        <v>75641428.571428567</v>
      </c>
      <c r="N13" s="11">
        <v>79423500</v>
      </c>
      <c r="O13" s="10">
        <f t="shared" si="4"/>
        <v>3782071.4285714328</v>
      </c>
      <c r="P13" s="15">
        <f>+K13*G13+I13</f>
        <v>79243401.36054422</v>
      </c>
      <c r="Q13" s="16">
        <f>+L13*G13+J13</f>
        <v>83205571.428571433</v>
      </c>
      <c r="R13" s="15">
        <f>+Q13-P13</f>
        <v>3962170.0680272132</v>
      </c>
    </row>
    <row r="14" spans="1:18" x14ac:dyDescent="0.55000000000000004">
      <c r="A14" s="13" t="s">
        <v>33</v>
      </c>
      <c r="B14" s="14">
        <v>1</v>
      </c>
      <c r="C14" s="14">
        <v>3</v>
      </c>
      <c r="D14" s="14" t="s">
        <v>20</v>
      </c>
      <c r="E14" s="14">
        <v>54.53</v>
      </c>
      <c r="F14" s="14">
        <v>13.13</v>
      </c>
      <c r="G14" s="23">
        <f t="shared" si="0"/>
        <v>61.094999999999999</v>
      </c>
      <c r="H14" s="23"/>
      <c r="I14" s="15"/>
      <c r="J14" s="15"/>
      <c r="K14" s="15">
        <f t="shared" si="3"/>
        <v>1297052.1541950114</v>
      </c>
      <c r="L14" s="15">
        <v>1361904.7619047619</v>
      </c>
      <c r="M14" s="10">
        <v>75641428.571428567</v>
      </c>
      <c r="N14" s="11">
        <v>79423500</v>
      </c>
      <c r="O14" s="10">
        <f t="shared" si="4"/>
        <v>3782071.4285714328</v>
      </c>
      <c r="P14" s="15">
        <f>+K14*G14+I14</f>
        <v>79243401.36054422</v>
      </c>
      <c r="Q14" s="16">
        <f>+L14*G14+J14</f>
        <v>83205571.428571433</v>
      </c>
      <c r="R14" s="15">
        <f>+Q14-P14</f>
        <v>3962170.0680272132</v>
      </c>
    </row>
    <row r="15" spans="1:18" x14ac:dyDescent="0.55000000000000004">
      <c r="A15" s="13" t="s">
        <v>34</v>
      </c>
      <c r="B15" s="14">
        <v>1</v>
      </c>
      <c r="C15" s="14">
        <v>4</v>
      </c>
      <c r="D15" s="14" t="s">
        <v>20</v>
      </c>
      <c r="E15" s="14">
        <v>54.53</v>
      </c>
      <c r="F15" s="14">
        <v>13.13</v>
      </c>
      <c r="G15" s="23">
        <f t="shared" si="0"/>
        <v>61.094999999999999</v>
      </c>
      <c r="H15" s="23"/>
      <c r="I15" s="15"/>
      <c r="J15" s="15"/>
      <c r="K15" s="15">
        <f t="shared" si="3"/>
        <v>1346938.775510204</v>
      </c>
      <c r="L15" s="15">
        <v>1414285.7142857143</v>
      </c>
      <c r="M15" s="10">
        <v>78550714.285714284</v>
      </c>
      <c r="N15" s="11">
        <v>82478250</v>
      </c>
      <c r="O15" s="10">
        <f t="shared" si="4"/>
        <v>3927535.7142857164</v>
      </c>
      <c r="P15" s="15">
        <f>+K15*G15+I15</f>
        <v>82291224.489795908</v>
      </c>
      <c r="Q15" s="16">
        <f>+L15*G15+J15</f>
        <v>86405785.714285716</v>
      </c>
      <c r="R15" s="15">
        <f>+Q15-P15</f>
        <v>4114561.2244898081</v>
      </c>
    </row>
    <row r="16" spans="1:18" x14ac:dyDescent="0.55000000000000004">
      <c r="A16" s="13" t="s">
        <v>35</v>
      </c>
      <c r="B16" s="14">
        <v>1</v>
      </c>
      <c r="C16" s="14">
        <v>5</v>
      </c>
      <c r="D16" s="14" t="s">
        <v>20</v>
      </c>
      <c r="E16" s="14">
        <v>54.53</v>
      </c>
      <c r="F16" s="14">
        <v>13.13</v>
      </c>
      <c r="G16" s="23">
        <f t="shared" si="0"/>
        <v>61.094999999999999</v>
      </c>
      <c r="H16" s="23"/>
      <c r="I16" s="15"/>
      <c r="J16" s="15"/>
      <c r="K16" s="15">
        <f t="shared" si="3"/>
        <v>1346938.775510204</v>
      </c>
      <c r="L16" s="15">
        <v>1414285.7142857143</v>
      </c>
      <c r="M16" s="10">
        <v>78550714.285714284</v>
      </c>
      <c r="N16" s="11">
        <v>82478250</v>
      </c>
      <c r="O16" s="10">
        <f t="shared" si="4"/>
        <v>3927535.7142857164</v>
      </c>
      <c r="P16" s="15">
        <f>+K16*G16+I16</f>
        <v>82291224.489795908</v>
      </c>
      <c r="Q16" s="16">
        <f>+L16*G16+J16</f>
        <v>86405785.714285716</v>
      </c>
      <c r="R16" s="15">
        <f>+Q16-P16</f>
        <v>4114561.2244898081</v>
      </c>
    </row>
    <row r="17" spans="1:18" x14ac:dyDescent="0.55000000000000004">
      <c r="A17" s="13" t="s">
        <v>36</v>
      </c>
      <c r="B17" s="14">
        <v>1</v>
      </c>
      <c r="C17" s="14">
        <v>9</v>
      </c>
      <c r="D17" s="14" t="s">
        <v>20</v>
      </c>
      <c r="E17" s="14">
        <v>54.53</v>
      </c>
      <c r="F17" s="14">
        <v>12.71</v>
      </c>
      <c r="G17" s="14">
        <f t="shared" si="0"/>
        <v>60.885000000000005</v>
      </c>
      <c r="H17" s="23"/>
      <c r="I17" s="15"/>
      <c r="J17" s="15"/>
      <c r="K17" s="15">
        <f t="shared" si="3"/>
        <v>1297052.1541950111</v>
      </c>
      <c r="L17" s="15">
        <v>1361904.7619047617</v>
      </c>
      <c r="M17" s="10">
        <v>75381428.571428582</v>
      </c>
      <c r="N17" s="11">
        <v>79150500</v>
      </c>
      <c r="O17" s="10">
        <f t="shared" si="4"/>
        <v>3769071.4285714179</v>
      </c>
      <c r="P17" s="15">
        <f>+K17*G17+I17</f>
        <v>78971020.408163264</v>
      </c>
      <c r="Q17" s="16">
        <f>+L17*G17+J17</f>
        <v>82919571.428571418</v>
      </c>
      <c r="R17" s="15">
        <f>+Q17-P17</f>
        <v>3948551.0204081535</v>
      </c>
    </row>
    <row r="18" spans="1:18" x14ac:dyDescent="0.55000000000000004">
      <c r="A18" s="13" t="s">
        <v>37</v>
      </c>
      <c r="B18" s="14">
        <v>1</v>
      </c>
      <c r="C18" s="14">
        <v>10</v>
      </c>
      <c r="D18" s="14" t="s">
        <v>20</v>
      </c>
      <c r="E18" s="14">
        <v>54.53</v>
      </c>
      <c r="F18" s="14">
        <v>13.13</v>
      </c>
      <c r="G18" s="14">
        <f t="shared" si="0"/>
        <v>61.094999999999999</v>
      </c>
      <c r="H18" s="23"/>
      <c r="I18" s="15"/>
      <c r="J18" s="15"/>
      <c r="K18" s="15">
        <f t="shared" si="3"/>
        <v>1297052.1541950114</v>
      </c>
      <c r="L18" s="15">
        <v>1361904.7619047619</v>
      </c>
      <c r="M18" s="10">
        <v>75641428.571428567</v>
      </c>
      <c r="N18" s="11">
        <v>79423500</v>
      </c>
      <c r="O18" s="10">
        <f t="shared" si="4"/>
        <v>3782071.4285714328</v>
      </c>
      <c r="P18" s="15">
        <f>+K18*G18+I18</f>
        <v>79243401.36054422</v>
      </c>
      <c r="Q18" s="16">
        <f>+L18*G18+J18</f>
        <v>83205571.428571433</v>
      </c>
      <c r="R18" s="15">
        <f>+Q18-P18</f>
        <v>3962170.0680272132</v>
      </c>
    </row>
    <row r="19" spans="1:18" x14ac:dyDescent="0.55000000000000004">
      <c r="A19" s="13" t="s">
        <v>38</v>
      </c>
      <c r="B19" s="14">
        <v>1</v>
      </c>
      <c r="C19" s="14">
        <v>11</v>
      </c>
      <c r="D19" s="14" t="s">
        <v>20</v>
      </c>
      <c r="E19" s="14">
        <v>54.53</v>
      </c>
      <c r="F19" s="14">
        <v>13.13</v>
      </c>
      <c r="G19" s="14">
        <f t="shared" si="0"/>
        <v>61.094999999999999</v>
      </c>
      <c r="H19" s="23"/>
      <c r="I19" s="15"/>
      <c r="J19" s="15"/>
      <c r="K19" s="15">
        <f t="shared" si="3"/>
        <v>1247165.5328798185</v>
      </c>
      <c r="L19" s="15">
        <v>1309523.8095238095</v>
      </c>
      <c r="M19" s="10">
        <v>72732142.857142866</v>
      </c>
      <c r="N19" s="11">
        <v>76368750</v>
      </c>
      <c r="O19" s="10">
        <f t="shared" si="4"/>
        <v>3636607.1428571343</v>
      </c>
      <c r="P19" s="15">
        <f>+K19*G19+I19</f>
        <v>76195578.231292501</v>
      </c>
      <c r="Q19" s="16">
        <f>+L19*G19+J19</f>
        <v>80005357.142857134</v>
      </c>
      <c r="R19" s="15">
        <f>+Q19-P19</f>
        <v>3809778.9115646333</v>
      </c>
    </row>
    <row r="20" spans="1:18" x14ac:dyDescent="0.55000000000000004">
      <c r="A20" s="13" t="s">
        <v>39</v>
      </c>
      <c r="B20" s="14">
        <v>1</v>
      </c>
      <c r="C20" s="14">
        <v>12</v>
      </c>
      <c r="D20" s="14" t="s">
        <v>20</v>
      </c>
      <c r="E20" s="14">
        <v>54.53</v>
      </c>
      <c r="F20" s="14">
        <v>13.13</v>
      </c>
      <c r="G20" s="14">
        <f t="shared" si="0"/>
        <v>61.094999999999999</v>
      </c>
      <c r="H20" s="23"/>
      <c r="I20" s="15"/>
      <c r="J20" s="15"/>
      <c r="K20" s="15">
        <f t="shared" si="3"/>
        <v>1247165.5328798185</v>
      </c>
      <c r="L20" s="15">
        <v>1309523.8095238095</v>
      </c>
      <c r="M20" s="10">
        <v>72732142.857142866</v>
      </c>
      <c r="N20" s="11">
        <v>76368750</v>
      </c>
      <c r="O20" s="10">
        <f t="shared" si="4"/>
        <v>3636607.1428571343</v>
      </c>
      <c r="P20" s="15">
        <f>+K20*G20+I20</f>
        <v>76195578.231292501</v>
      </c>
      <c r="Q20" s="16">
        <f>+L20*G20+J20</f>
        <v>80005357.142857134</v>
      </c>
      <c r="R20" s="15">
        <f>+Q20-P20</f>
        <v>3809778.9115646333</v>
      </c>
    </row>
    <row r="21" spans="1:18" ht="14.7" thickBot="1" x14ac:dyDescent="0.6">
      <c r="A21" s="17" t="s">
        <v>40</v>
      </c>
      <c r="B21" s="18">
        <v>1</v>
      </c>
      <c r="C21" s="18">
        <v>13</v>
      </c>
      <c r="D21" s="18" t="s">
        <v>20</v>
      </c>
      <c r="E21" s="19">
        <v>55.4</v>
      </c>
      <c r="F21" s="14">
        <v>13.13</v>
      </c>
      <c r="G21" s="14">
        <f t="shared" si="0"/>
        <v>61.964999999999996</v>
      </c>
      <c r="H21" s="18"/>
      <c r="I21" s="20"/>
      <c r="J21" s="20"/>
      <c r="K21" s="20">
        <f t="shared" si="3"/>
        <v>1247165.5328798185</v>
      </c>
      <c r="L21" s="20">
        <v>1309523.8095238095</v>
      </c>
      <c r="M21" s="10">
        <v>73767857.142857149</v>
      </c>
      <c r="N21" s="11">
        <v>77456250</v>
      </c>
      <c r="O21" s="10">
        <f t="shared" si="4"/>
        <v>3688392.8571428508</v>
      </c>
      <c r="P21" s="20">
        <f>+K21*G21+I21</f>
        <v>77280612.244897947</v>
      </c>
      <c r="Q21" s="21">
        <f>+L21*G21+J21</f>
        <v>81144642.857142851</v>
      </c>
      <c r="R21" s="20">
        <f>+Q21-P21</f>
        <v>3864030.612244904</v>
      </c>
    </row>
    <row r="22" spans="1:18" x14ac:dyDescent="0.55000000000000004">
      <c r="A22" s="7" t="s">
        <v>41</v>
      </c>
      <c r="B22" s="8">
        <v>2</v>
      </c>
      <c r="C22" s="8">
        <v>1</v>
      </c>
      <c r="D22" s="8" t="s">
        <v>20</v>
      </c>
      <c r="E22" s="8">
        <v>58.52</v>
      </c>
      <c r="F22" s="8">
        <v>12.71</v>
      </c>
      <c r="G22" s="8">
        <f t="shared" si="0"/>
        <v>64.875</v>
      </c>
      <c r="H22" s="23"/>
      <c r="I22" s="9"/>
      <c r="J22" s="9"/>
      <c r="K22" s="9">
        <f t="shared" si="3"/>
        <v>1346938.775510204</v>
      </c>
      <c r="L22" s="9">
        <v>1414285.7142857143</v>
      </c>
      <c r="M22" s="10">
        <v>83410714.285714284</v>
      </c>
      <c r="N22" s="11">
        <v>87581250</v>
      </c>
      <c r="O22" s="10">
        <f t="shared" si="4"/>
        <v>4170535.7142857164</v>
      </c>
      <c r="P22" s="9">
        <f>+K22*G22+I22</f>
        <v>87382653.06122449</v>
      </c>
      <c r="Q22" s="12">
        <f>+L22*G22+J22</f>
        <v>91751785.714285716</v>
      </c>
      <c r="R22" s="9">
        <f>+Q22-P22</f>
        <v>4369132.653061226</v>
      </c>
    </row>
    <row r="23" spans="1:18" x14ac:dyDescent="0.55000000000000004">
      <c r="A23" s="13" t="s">
        <v>42</v>
      </c>
      <c r="B23" s="14">
        <v>2</v>
      </c>
      <c r="C23" s="14">
        <v>2</v>
      </c>
      <c r="D23" s="14" t="s">
        <v>20</v>
      </c>
      <c r="E23" s="14">
        <v>54.53</v>
      </c>
      <c r="F23" s="14">
        <v>13.13</v>
      </c>
      <c r="G23" s="14">
        <f t="shared" si="0"/>
        <v>61.094999999999999</v>
      </c>
      <c r="H23" s="23"/>
      <c r="I23" s="15"/>
      <c r="J23" s="15"/>
      <c r="K23" s="15">
        <f t="shared" si="3"/>
        <v>1346938.775510204</v>
      </c>
      <c r="L23" s="15">
        <v>1414285.7142857143</v>
      </c>
      <c r="M23" s="10">
        <v>78550714.285714284</v>
      </c>
      <c r="N23" s="11">
        <v>82478250</v>
      </c>
      <c r="O23" s="10">
        <f t="shared" si="4"/>
        <v>3927535.7142857164</v>
      </c>
      <c r="P23" s="15">
        <f>+K23*G23+I23</f>
        <v>82291224.489795908</v>
      </c>
      <c r="Q23" s="16">
        <f>+L23*G23+J23</f>
        <v>86405785.714285716</v>
      </c>
      <c r="R23" s="15">
        <f>+Q23-P23</f>
        <v>4114561.2244898081</v>
      </c>
    </row>
    <row r="24" spans="1:18" x14ac:dyDescent="0.55000000000000004">
      <c r="A24" s="13" t="s">
        <v>43</v>
      </c>
      <c r="B24" s="14">
        <v>2</v>
      </c>
      <c r="C24" s="14">
        <v>3</v>
      </c>
      <c r="D24" s="14" t="s">
        <v>20</v>
      </c>
      <c r="E24" s="14">
        <v>54.53</v>
      </c>
      <c r="F24" s="14">
        <v>13.13</v>
      </c>
      <c r="G24" s="14">
        <f t="shared" si="0"/>
        <v>61.094999999999999</v>
      </c>
      <c r="H24" s="23"/>
      <c r="I24" s="15"/>
      <c r="J24" s="15"/>
      <c r="K24" s="15">
        <f t="shared" si="3"/>
        <v>1346938.775510204</v>
      </c>
      <c r="L24" s="15">
        <v>1414285.7142857143</v>
      </c>
      <c r="M24" s="10">
        <v>78550714.285714284</v>
      </c>
      <c r="N24" s="11">
        <v>82478250</v>
      </c>
      <c r="O24" s="10">
        <f t="shared" si="4"/>
        <v>3927535.7142857164</v>
      </c>
      <c r="P24" s="15">
        <f>+K24*G24+I24</f>
        <v>82291224.489795908</v>
      </c>
      <c r="Q24" s="16">
        <f>+L24*G24+J24</f>
        <v>86405785.714285716</v>
      </c>
      <c r="R24" s="15">
        <f>+Q24-P24</f>
        <v>4114561.2244898081</v>
      </c>
    </row>
    <row r="25" spans="1:18" x14ac:dyDescent="0.55000000000000004">
      <c r="A25" s="13" t="s">
        <v>44</v>
      </c>
      <c r="B25" s="14">
        <v>2</v>
      </c>
      <c r="C25" s="14">
        <v>4</v>
      </c>
      <c r="D25" s="14" t="s">
        <v>20</v>
      </c>
      <c r="E25" s="14">
        <v>54.53</v>
      </c>
      <c r="F25" s="14">
        <v>13.13</v>
      </c>
      <c r="G25" s="14">
        <f t="shared" si="0"/>
        <v>61.094999999999999</v>
      </c>
      <c r="H25" s="23"/>
      <c r="I25" s="15"/>
      <c r="J25" s="15"/>
      <c r="K25" s="15">
        <f t="shared" si="3"/>
        <v>1396825.3968253969</v>
      </c>
      <c r="L25" s="15">
        <v>1466666.6666666667</v>
      </c>
      <c r="M25" s="10">
        <v>81460000</v>
      </c>
      <c r="N25" s="11">
        <v>85533000</v>
      </c>
      <c r="O25" s="10">
        <f t="shared" si="4"/>
        <v>4073000</v>
      </c>
      <c r="P25" s="15">
        <f>+K25*G25+I25</f>
        <v>85339047.619047627</v>
      </c>
      <c r="Q25" s="16">
        <f>+L25*G25+J25</f>
        <v>89606000</v>
      </c>
      <c r="R25" s="15">
        <f>+Q25-P25</f>
        <v>4266952.3809523731</v>
      </c>
    </row>
    <row r="26" spans="1:18" x14ac:dyDescent="0.55000000000000004">
      <c r="A26" s="13" t="s">
        <v>45</v>
      </c>
      <c r="B26" s="14">
        <v>2</v>
      </c>
      <c r="C26" s="14">
        <v>5</v>
      </c>
      <c r="D26" s="14" t="s">
        <v>20</v>
      </c>
      <c r="E26" s="14">
        <v>54.53</v>
      </c>
      <c r="F26" s="14">
        <v>13.13</v>
      </c>
      <c r="G26" s="14">
        <f t="shared" si="0"/>
        <v>61.094999999999999</v>
      </c>
      <c r="H26" s="23"/>
      <c r="I26" s="15"/>
      <c r="J26" s="15"/>
      <c r="K26" s="15">
        <f t="shared" si="3"/>
        <v>1396825.3968253969</v>
      </c>
      <c r="L26" s="15">
        <v>1466666.6666666667</v>
      </c>
      <c r="M26" s="10">
        <v>81460000</v>
      </c>
      <c r="N26" s="11">
        <v>85533000</v>
      </c>
      <c r="O26" s="10">
        <f t="shared" si="4"/>
        <v>4073000</v>
      </c>
      <c r="P26" s="15">
        <f>+K26*G26+I26</f>
        <v>85339047.619047627</v>
      </c>
      <c r="Q26" s="16">
        <f>+L26*G26+J26</f>
        <v>89606000</v>
      </c>
      <c r="R26" s="15">
        <f>+Q26-P26</f>
        <v>4266952.3809523731</v>
      </c>
    </row>
    <row r="27" spans="1:18" x14ac:dyDescent="0.55000000000000004">
      <c r="A27" s="13" t="s">
        <v>46</v>
      </c>
      <c r="B27" s="14">
        <v>2</v>
      </c>
      <c r="C27" s="14">
        <v>9</v>
      </c>
      <c r="D27" s="14" t="s">
        <v>20</v>
      </c>
      <c r="E27" s="14">
        <v>54.53</v>
      </c>
      <c r="F27" s="14">
        <v>13.13</v>
      </c>
      <c r="G27" s="14">
        <f t="shared" si="0"/>
        <v>61.094999999999999</v>
      </c>
      <c r="H27" s="23"/>
      <c r="I27" s="15"/>
      <c r="J27" s="15"/>
      <c r="K27" s="15">
        <f t="shared" si="3"/>
        <v>1346938.775510204</v>
      </c>
      <c r="L27" s="15">
        <v>1414285.7142857143</v>
      </c>
      <c r="M27" s="10">
        <v>78550714.285714284</v>
      </c>
      <c r="N27" s="11">
        <v>82478250</v>
      </c>
      <c r="O27" s="10">
        <f t="shared" si="4"/>
        <v>3927535.7142857164</v>
      </c>
      <c r="P27" s="15">
        <f>+K27*G27+I27</f>
        <v>82291224.489795908</v>
      </c>
      <c r="Q27" s="16">
        <f>+L27*G27+J27</f>
        <v>86405785.714285716</v>
      </c>
      <c r="R27" s="15">
        <f>+Q27-P27</f>
        <v>4114561.2244898081</v>
      </c>
    </row>
    <row r="28" spans="1:18" x14ac:dyDescent="0.55000000000000004">
      <c r="A28" s="13" t="s">
        <v>47</v>
      </c>
      <c r="B28" s="14">
        <v>2</v>
      </c>
      <c r="C28" s="14">
        <v>10</v>
      </c>
      <c r="D28" s="14" t="s">
        <v>20</v>
      </c>
      <c r="E28" s="14">
        <v>54.53</v>
      </c>
      <c r="F28" s="14">
        <v>13.13</v>
      </c>
      <c r="G28" s="14">
        <f t="shared" si="0"/>
        <v>61.094999999999999</v>
      </c>
      <c r="H28" s="23"/>
      <c r="I28" s="15"/>
      <c r="J28" s="15"/>
      <c r="K28" s="15">
        <f t="shared" si="3"/>
        <v>1346938.775510204</v>
      </c>
      <c r="L28" s="15">
        <v>1414285.7142857143</v>
      </c>
      <c r="M28" s="10">
        <v>78550714.285714284</v>
      </c>
      <c r="N28" s="11">
        <v>82478250</v>
      </c>
      <c r="O28" s="10">
        <f t="shared" si="4"/>
        <v>3927535.7142857164</v>
      </c>
      <c r="P28" s="15">
        <f>+K28*G28+I28</f>
        <v>82291224.489795908</v>
      </c>
      <c r="Q28" s="16">
        <f>+L28*G28+J28</f>
        <v>86405785.714285716</v>
      </c>
      <c r="R28" s="15">
        <f>+Q28-P28</f>
        <v>4114561.2244898081</v>
      </c>
    </row>
    <row r="29" spans="1:18" x14ac:dyDescent="0.55000000000000004">
      <c r="A29" s="13" t="s">
        <v>48</v>
      </c>
      <c r="B29" s="14">
        <v>2</v>
      </c>
      <c r="C29" s="14">
        <v>11</v>
      </c>
      <c r="D29" s="14" t="s">
        <v>20</v>
      </c>
      <c r="E29" s="14">
        <v>54.53</v>
      </c>
      <c r="F29" s="14">
        <v>13.13</v>
      </c>
      <c r="G29" s="14">
        <f t="shared" si="0"/>
        <v>61.094999999999999</v>
      </c>
      <c r="H29" s="23"/>
      <c r="I29" s="15"/>
      <c r="J29" s="15"/>
      <c r="K29" s="15">
        <f t="shared" si="3"/>
        <v>1297052.1541950114</v>
      </c>
      <c r="L29" s="15">
        <v>1361904.7619047619</v>
      </c>
      <c r="M29" s="10">
        <v>75641428.571428567</v>
      </c>
      <c r="N29" s="11">
        <v>79423500</v>
      </c>
      <c r="O29" s="10">
        <f t="shared" si="4"/>
        <v>3782071.4285714328</v>
      </c>
      <c r="P29" s="15">
        <f>+K29*G29+I29</f>
        <v>79243401.36054422</v>
      </c>
      <c r="Q29" s="16">
        <f>+L29*G29+J29</f>
        <v>83205571.428571433</v>
      </c>
      <c r="R29" s="15">
        <f>+Q29-P29</f>
        <v>3962170.0680272132</v>
      </c>
    </row>
    <row r="30" spans="1:18" x14ac:dyDescent="0.55000000000000004">
      <c r="A30" s="13" t="s">
        <v>49</v>
      </c>
      <c r="B30" s="14">
        <v>2</v>
      </c>
      <c r="C30" s="14">
        <v>12</v>
      </c>
      <c r="D30" s="14" t="s">
        <v>20</v>
      </c>
      <c r="E30" s="14">
        <v>54.53</v>
      </c>
      <c r="F30" s="14">
        <v>13.13</v>
      </c>
      <c r="G30" s="14">
        <f t="shared" si="0"/>
        <v>61.094999999999999</v>
      </c>
      <c r="H30" s="23"/>
      <c r="I30" s="15"/>
      <c r="J30" s="15"/>
      <c r="K30" s="15">
        <f t="shared" si="3"/>
        <v>1297052.1541950114</v>
      </c>
      <c r="L30" s="15">
        <v>1361904.7619047619</v>
      </c>
      <c r="M30" s="10">
        <v>75641428.571428567</v>
      </c>
      <c r="N30" s="11">
        <v>79423500</v>
      </c>
      <c r="O30" s="10">
        <f t="shared" si="4"/>
        <v>3782071.4285714328</v>
      </c>
      <c r="P30" s="15">
        <f>+K30*G30+I30</f>
        <v>79243401.36054422</v>
      </c>
      <c r="Q30" s="16">
        <f>+L30*G30+J30</f>
        <v>83205571.428571433</v>
      </c>
      <c r="R30" s="15">
        <f>+Q30-P30</f>
        <v>3962170.0680272132</v>
      </c>
    </row>
    <row r="31" spans="1:18" ht="14.7" thickBot="1" x14ac:dyDescent="0.6">
      <c r="A31" s="17" t="s">
        <v>50</v>
      </c>
      <c r="B31" s="18">
        <v>2</v>
      </c>
      <c r="C31" s="18">
        <v>13</v>
      </c>
      <c r="D31" s="18" t="s">
        <v>20</v>
      </c>
      <c r="E31" s="19">
        <v>55.4</v>
      </c>
      <c r="F31" s="14">
        <v>12.71</v>
      </c>
      <c r="G31" s="14">
        <f t="shared" si="0"/>
        <v>61.754999999999995</v>
      </c>
      <c r="H31" s="18"/>
      <c r="I31" s="20"/>
      <c r="J31" s="20"/>
      <c r="K31" s="20">
        <f t="shared" si="3"/>
        <v>1297052.1541950116</v>
      </c>
      <c r="L31" s="20">
        <v>1361904.7619047621</v>
      </c>
      <c r="M31" s="10">
        <v>76458571.428571418</v>
      </c>
      <c r="N31" s="11">
        <v>80281500</v>
      </c>
      <c r="O31" s="10">
        <f t="shared" si="4"/>
        <v>3822928.5714285821</v>
      </c>
      <c r="P31" s="20">
        <f>+K31*G31+I31</f>
        <v>80099455.78231293</v>
      </c>
      <c r="Q31" s="21">
        <f>+L31*G31+J31</f>
        <v>84104428.571428582</v>
      </c>
      <c r="R31" s="20">
        <f>+Q31-P31</f>
        <v>4004972.7891156524</v>
      </c>
    </row>
    <row r="32" spans="1:18" x14ac:dyDescent="0.55000000000000004">
      <c r="A32" s="7" t="s">
        <v>51</v>
      </c>
      <c r="B32" s="8">
        <v>3</v>
      </c>
      <c r="C32" s="8">
        <v>1</v>
      </c>
      <c r="D32" s="8" t="s">
        <v>20</v>
      </c>
      <c r="E32" s="8">
        <v>59.52</v>
      </c>
      <c r="F32" s="8">
        <v>13.13</v>
      </c>
      <c r="G32" s="8">
        <f t="shared" si="0"/>
        <v>66.085000000000008</v>
      </c>
      <c r="H32" s="23"/>
      <c r="I32" s="9"/>
      <c r="J32" s="9"/>
      <c r="K32" s="9">
        <f t="shared" si="3"/>
        <v>1396825.3968253969</v>
      </c>
      <c r="L32" s="9">
        <v>1466666.6666666667</v>
      </c>
      <c r="M32" s="10">
        <v>88113333.333333343</v>
      </c>
      <c r="N32" s="11">
        <v>92519000.000000015</v>
      </c>
      <c r="O32" s="10">
        <f t="shared" si="4"/>
        <v>4405666.6666666716</v>
      </c>
      <c r="P32" s="9">
        <f>+K32*G32+I32</f>
        <v>92309206.349206373</v>
      </c>
      <c r="Q32" s="12">
        <f>+L32*G32+J32</f>
        <v>96924666.666666687</v>
      </c>
      <c r="R32" s="9">
        <f>+Q32-P32</f>
        <v>4615460.3174603134</v>
      </c>
    </row>
    <row r="33" spans="1:18" x14ac:dyDescent="0.55000000000000004">
      <c r="A33" s="13" t="s">
        <v>52</v>
      </c>
      <c r="B33" s="14">
        <v>3</v>
      </c>
      <c r="C33" s="14">
        <v>2</v>
      </c>
      <c r="D33" s="14" t="s">
        <v>20</v>
      </c>
      <c r="E33" s="14">
        <v>54.53</v>
      </c>
      <c r="F33" s="23">
        <v>13.13</v>
      </c>
      <c r="G33" s="23">
        <f t="shared" si="0"/>
        <v>61.094999999999999</v>
      </c>
      <c r="H33" s="23"/>
      <c r="I33" s="15"/>
      <c r="J33" s="15"/>
      <c r="K33" s="15">
        <f t="shared" si="3"/>
        <v>1396825.3968253969</v>
      </c>
      <c r="L33" s="15">
        <v>1466666.6666666667</v>
      </c>
      <c r="M33" s="10">
        <v>81460000</v>
      </c>
      <c r="N33" s="11">
        <v>85533000</v>
      </c>
      <c r="O33" s="10">
        <f t="shared" si="4"/>
        <v>4073000</v>
      </c>
      <c r="P33" s="15">
        <f>+K33*G33+I33</f>
        <v>85339047.619047627</v>
      </c>
      <c r="Q33" s="16">
        <f>+L33*G33+J33</f>
        <v>89606000</v>
      </c>
      <c r="R33" s="15">
        <f>+Q33-P33</f>
        <v>4266952.3809523731</v>
      </c>
    </row>
    <row r="34" spans="1:18" x14ac:dyDescent="0.55000000000000004">
      <c r="A34" s="13" t="s">
        <v>53</v>
      </c>
      <c r="B34" s="14">
        <v>3</v>
      </c>
      <c r="C34" s="14">
        <v>3</v>
      </c>
      <c r="D34" s="14" t="s">
        <v>20</v>
      </c>
      <c r="E34" s="14">
        <v>54.53</v>
      </c>
      <c r="F34" s="23">
        <v>13.13</v>
      </c>
      <c r="G34" s="23">
        <f t="shared" si="0"/>
        <v>61.094999999999999</v>
      </c>
      <c r="H34" s="23"/>
      <c r="I34" s="15"/>
      <c r="J34" s="15"/>
      <c r="K34" s="15">
        <f t="shared" si="3"/>
        <v>1396825.3968253969</v>
      </c>
      <c r="L34" s="15">
        <v>1466666.6666666667</v>
      </c>
      <c r="M34" s="10">
        <v>81460000</v>
      </c>
      <c r="N34" s="11">
        <v>85533000</v>
      </c>
      <c r="O34" s="10">
        <f t="shared" si="4"/>
        <v>4073000</v>
      </c>
      <c r="P34" s="15">
        <f>+K34*G34+I34</f>
        <v>85339047.619047627</v>
      </c>
      <c r="Q34" s="16">
        <f>+L34*G34+J34</f>
        <v>89606000</v>
      </c>
      <c r="R34" s="15">
        <f>+Q34-P34</f>
        <v>4266952.3809523731</v>
      </c>
    </row>
    <row r="35" spans="1:18" x14ac:dyDescent="0.55000000000000004">
      <c r="A35" s="13" t="s">
        <v>54</v>
      </c>
      <c r="B35" s="14">
        <v>3</v>
      </c>
      <c r="C35" s="14">
        <v>4</v>
      </c>
      <c r="D35" s="14" t="s">
        <v>20</v>
      </c>
      <c r="E35" s="14">
        <v>54.53</v>
      </c>
      <c r="F35" s="23">
        <v>13.13</v>
      </c>
      <c r="G35" s="23">
        <f t="shared" si="0"/>
        <v>61.094999999999999</v>
      </c>
      <c r="H35" s="23"/>
      <c r="I35" s="15"/>
      <c r="J35" s="15"/>
      <c r="K35" s="15">
        <f t="shared" si="3"/>
        <v>1446712.0181405896</v>
      </c>
      <c r="L35" s="15">
        <v>1519047.6190476192</v>
      </c>
      <c r="M35" s="10">
        <v>84369285.714285702</v>
      </c>
      <c r="N35" s="11">
        <v>88587750</v>
      </c>
      <c r="O35" s="10">
        <f t="shared" si="4"/>
        <v>4218464.2857142985</v>
      </c>
      <c r="P35" s="15">
        <f>+K35*G35+I35</f>
        <v>88386870.748299316</v>
      </c>
      <c r="Q35" s="16">
        <f>+L35*G35+J35</f>
        <v>92806214.285714298</v>
      </c>
      <c r="R35" s="15">
        <f>+Q35-P35</f>
        <v>4419343.5374149829</v>
      </c>
    </row>
    <row r="36" spans="1:18" x14ac:dyDescent="0.55000000000000004">
      <c r="A36" s="13" t="s">
        <v>55</v>
      </c>
      <c r="B36" s="14">
        <v>3</v>
      </c>
      <c r="C36" s="14">
        <v>5</v>
      </c>
      <c r="D36" s="14" t="s">
        <v>20</v>
      </c>
      <c r="E36" s="14">
        <v>54.53</v>
      </c>
      <c r="F36" s="23">
        <v>13.13</v>
      </c>
      <c r="G36" s="23">
        <f t="shared" si="0"/>
        <v>61.094999999999999</v>
      </c>
      <c r="H36" s="23"/>
      <c r="I36" s="15"/>
      <c r="J36" s="15"/>
      <c r="K36" s="15">
        <f t="shared" si="3"/>
        <v>1446712.0181405896</v>
      </c>
      <c r="L36" s="15">
        <v>1519047.6190476192</v>
      </c>
      <c r="M36" s="10">
        <v>84369285.714285702</v>
      </c>
      <c r="N36" s="11">
        <v>88587750</v>
      </c>
      <c r="O36" s="10">
        <f t="shared" si="4"/>
        <v>4218464.2857142985</v>
      </c>
      <c r="P36" s="15">
        <f>+K36*G36+I36</f>
        <v>88386870.748299316</v>
      </c>
      <c r="Q36" s="16">
        <f>+L36*G36+J36</f>
        <v>92806214.285714298</v>
      </c>
      <c r="R36" s="15">
        <f>+Q36-P36</f>
        <v>4419343.5374149829</v>
      </c>
    </row>
    <row r="37" spans="1:18" x14ac:dyDescent="0.55000000000000004">
      <c r="A37" s="13" t="s">
        <v>56</v>
      </c>
      <c r="B37" s="14">
        <v>3</v>
      </c>
      <c r="C37" s="14">
        <v>9</v>
      </c>
      <c r="D37" s="14" t="s">
        <v>20</v>
      </c>
      <c r="E37" s="14">
        <v>54.53</v>
      </c>
      <c r="F37" s="14">
        <v>12.71</v>
      </c>
      <c r="G37" s="14">
        <f t="shared" si="0"/>
        <v>60.885000000000005</v>
      </c>
      <c r="H37" s="23"/>
      <c r="I37" s="15"/>
      <c r="J37" s="15"/>
      <c r="K37" s="15">
        <f t="shared" si="3"/>
        <v>1396825.3968253967</v>
      </c>
      <c r="L37" s="15">
        <v>1466666.6666666665</v>
      </c>
      <c r="M37" s="10">
        <v>81180000</v>
      </c>
      <c r="N37" s="11">
        <v>85239000</v>
      </c>
      <c r="O37" s="10">
        <f t="shared" si="4"/>
        <v>4059000</v>
      </c>
      <c r="P37" s="15">
        <f>+K37*G37+I37</f>
        <v>85045714.285714284</v>
      </c>
      <c r="Q37" s="16">
        <f>+L37*G37+J37</f>
        <v>89298000</v>
      </c>
      <c r="R37" s="15">
        <f>+Q37-P37</f>
        <v>4252285.7142857164</v>
      </c>
    </row>
    <row r="38" spans="1:18" x14ac:dyDescent="0.55000000000000004">
      <c r="A38" s="13" t="s">
        <v>57</v>
      </c>
      <c r="B38" s="14">
        <v>3</v>
      </c>
      <c r="C38" s="14">
        <v>10</v>
      </c>
      <c r="D38" s="14" t="s">
        <v>20</v>
      </c>
      <c r="E38" s="14">
        <v>54.53</v>
      </c>
      <c r="F38" s="14">
        <v>13.13</v>
      </c>
      <c r="G38" s="14">
        <f t="shared" si="0"/>
        <v>61.094999999999999</v>
      </c>
      <c r="H38" s="23"/>
      <c r="I38" s="15"/>
      <c r="J38" s="15"/>
      <c r="K38" s="15">
        <f t="shared" si="3"/>
        <v>1396825.3968253969</v>
      </c>
      <c r="L38" s="15">
        <v>1466666.6666666667</v>
      </c>
      <c r="M38" s="10">
        <v>81460000</v>
      </c>
      <c r="N38" s="11">
        <v>85533000</v>
      </c>
      <c r="O38" s="10">
        <f t="shared" si="4"/>
        <v>4073000</v>
      </c>
      <c r="P38" s="15">
        <f>+K38*G38+I38</f>
        <v>85339047.619047627</v>
      </c>
      <c r="Q38" s="16">
        <f>+L38*G38+J38</f>
        <v>89606000</v>
      </c>
      <c r="R38" s="15">
        <f>+Q38-P38</f>
        <v>4266952.3809523731</v>
      </c>
    </row>
    <row r="39" spans="1:18" x14ac:dyDescent="0.55000000000000004">
      <c r="A39" s="13" t="s">
        <v>58</v>
      </c>
      <c r="B39" s="14">
        <v>3</v>
      </c>
      <c r="C39" s="14">
        <v>11</v>
      </c>
      <c r="D39" s="14" t="s">
        <v>20</v>
      </c>
      <c r="E39" s="14">
        <v>54.53</v>
      </c>
      <c r="F39" s="14">
        <v>13.13</v>
      </c>
      <c r="G39" s="14">
        <f t="shared" si="0"/>
        <v>61.094999999999999</v>
      </c>
      <c r="H39" s="23"/>
      <c r="I39" s="15"/>
      <c r="J39" s="15"/>
      <c r="K39" s="15">
        <f t="shared" si="3"/>
        <v>1346938.775510204</v>
      </c>
      <c r="L39" s="15">
        <v>1414285.7142857143</v>
      </c>
      <c r="M39" s="10">
        <v>78550714.285714284</v>
      </c>
      <c r="N39" s="11">
        <v>82478250</v>
      </c>
      <c r="O39" s="10">
        <f t="shared" si="4"/>
        <v>3927535.7142857164</v>
      </c>
      <c r="P39" s="15">
        <f>+K39*G39+I39</f>
        <v>82291224.489795908</v>
      </c>
      <c r="Q39" s="16">
        <f>+L39*G39+J39</f>
        <v>86405785.714285716</v>
      </c>
      <c r="R39" s="15">
        <f>+Q39-P39</f>
        <v>4114561.2244898081</v>
      </c>
    </row>
    <row r="40" spans="1:18" x14ac:dyDescent="0.55000000000000004">
      <c r="A40" s="13" t="s">
        <v>59</v>
      </c>
      <c r="B40" s="14">
        <v>3</v>
      </c>
      <c r="C40" s="14">
        <v>12</v>
      </c>
      <c r="D40" s="14" t="s">
        <v>20</v>
      </c>
      <c r="E40" s="14">
        <v>54.53</v>
      </c>
      <c r="F40" s="14">
        <v>13.13</v>
      </c>
      <c r="G40" s="14">
        <f t="shared" si="0"/>
        <v>61.094999999999999</v>
      </c>
      <c r="H40" s="23"/>
      <c r="I40" s="15"/>
      <c r="J40" s="15"/>
      <c r="K40" s="15">
        <f t="shared" si="3"/>
        <v>1346938.775510204</v>
      </c>
      <c r="L40" s="15">
        <v>1414285.7142857143</v>
      </c>
      <c r="M40" s="10">
        <v>78550714.285714284</v>
      </c>
      <c r="N40" s="11">
        <v>82478250</v>
      </c>
      <c r="O40" s="10">
        <f t="shared" si="4"/>
        <v>3927535.7142857164</v>
      </c>
      <c r="P40" s="15">
        <f>+K40*G40+I40</f>
        <v>82291224.489795908</v>
      </c>
      <c r="Q40" s="16">
        <f>+L40*G40+J40</f>
        <v>86405785.714285716</v>
      </c>
      <c r="R40" s="15">
        <f>+Q40-P40</f>
        <v>4114561.2244898081</v>
      </c>
    </row>
    <row r="41" spans="1:18" ht="14.7" thickBot="1" x14ac:dyDescent="0.6">
      <c r="A41" s="17" t="s">
        <v>60</v>
      </c>
      <c r="B41" s="18">
        <v>3</v>
      </c>
      <c r="C41" s="18">
        <v>13</v>
      </c>
      <c r="D41" s="18" t="s">
        <v>20</v>
      </c>
      <c r="E41" s="19">
        <v>55.4</v>
      </c>
      <c r="F41" s="14">
        <v>13.13</v>
      </c>
      <c r="G41" s="14">
        <f t="shared" si="0"/>
        <v>61.964999999999996</v>
      </c>
      <c r="H41" s="18"/>
      <c r="I41" s="20"/>
      <c r="J41" s="20"/>
      <c r="K41" s="20">
        <f t="shared" si="3"/>
        <v>1346938.7755102043</v>
      </c>
      <c r="L41" s="20">
        <v>1414285.7142857146</v>
      </c>
      <c r="M41" s="10">
        <v>79669285.714285702</v>
      </c>
      <c r="N41" s="11">
        <v>83652750</v>
      </c>
      <c r="O41" s="10">
        <f t="shared" si="4"/>
        <v>3983464.2857142985</v>
      </c>
      <c r="P41" s="20">
        <f>+K41*G41+I41</f>
        <v>83463061.224489808</v>
      </c>
      <c r="Q41" s="21">
        <f>+L41*G41+J41</f>
        <v>87636214.285714298</v>
      </c>
      <c r="R41" s="20">
        <f>+Q41-P41</f>
        <v>4173153.0612244904</v>
      </c>
    </row>
    <row r="42" spans="1:18" x14ac:dyDescent="0.55000000000000004">
      <c r="A42" s="7" t="s">
        <v>61</v>
      </c>
      <c r="B42" s="8">
        <v>4</v>
      </c>
      <c r="C42" s="8">
        <v>1</v>
      </c>
      <c r="D42" s="8" t="s">
        <v>20</v>
      </c>
      <c r="E42" s="8">
        <v>58.52</v>
      </c>
      <c r="F42" s="8">
        <v>12.71</v>
      </c>
      <c r="G42" s="8">
        <f t="shared" si="0"/>
        <v>64.875</v>
      </c>
      <c r="H42" s="23"/>
      <c r="I42" s="9"/>
      <c r="J42" s="9"/>
      <c r="K42" s="9">
        <f t="shared" si="3"/>
        <v>1446712.0181405896</v>
      </c>
      <c r="L42" s="9">
        <v>1519047.6190476192</v>
      </c>
      <c r="M42" s="10">
        <v>89589285.714285702</v>
      </c>
      <c r="N42" s="11">
        <v>94068750</v>
      </c>
      <c r="O42" s="10">
        <f t="shared" si="4"/>
        <v>4479464.2857142985</v>
      </c>
      <c r="P42" s="9">
        <f>+K42*G42+I42</f>
        <v>93855442.176870748</v>
      </c>
      <c r="Q42" s="12">
        <f>+L42*G42+J42</f>
        <v>98548214.285714298</v>
      </c>
      <c r="R42" s="9">
        <f>+Q42-P42</f>
        <v>4692772.1088435501</v>
      </c>
    </row>
    <row r="43" spans="1:18" x14ac:dyDescent="0.55000000000000004">
      <c r="A43" s="13" t="s">
        <v>62</v>
      </c>
      <c r="B43" s="14">
        <v>4</v>
      </c>
      <c r="C43" s="14">
        <v>2</v>
      </c>
      <c r="D43" s="14" t="s">
        <v>20</v>
      </c>
      <c r="E43" s="14">
        <v>54.53</v>
      </c>
      <c r="F43" s="14">
        <v>13.13</v>
      </c>
      <c r="G43" s="14">
        <f t="shared" si="0"/>
        <v>61.094999999999999</v>
      </c>
      <c r="H43" s="23"/>
      <c r="I43" s="15"/>
      <c r="J43" s="15"/>
      <c r="K43" s="15">
        <f t="shared" si="3"/>
        <v>1446712.0181405896</v>
      </c>
      <c r="L43" s="15">
        <v>1519047.6190476192</v>
      </c>
      <c r="M43" s="10">
        <v>84369285.714285702</v>
      </c>
      <c r="N43" s="11">
        <v>88587750</v>
      </c>
      <c r="O43" s="10">
        <f t="shared" si="4"/>
        <v>4218464.2857142985</v>
      </c>
      <c r="P43" s="15">
        <f>+K43*G43+I43</f>
        <v>88386870.748299316</v>
      </c>
      <c r="Q43" s="16">
        <f>+L43*G43+J43</f>
        <v>92806214.285714298</v>
      </c>
      <c r="R43" s="15">
        <f>+Q43-P43</f>
        <v>4419343.5374149829</v>
      </c>
    </row>
    <row r="44" spans="1:18" x14ac:dyDescent="0.55000000000000004">
      <c r="A44" s="13" t="s">
        <v>63</v>
      </c>
      <c r="B44" s="14">
        <v>4</v>
      </c>
      <c r="C44" s="14">
        <v>3</v>
      </c>
      <c r="D44" s="14" t="s">
        <v>20</v>
      </c>
      <c r="E44" s="14">
        <v>54.53</v>
      </c>
      <c r="F44" s="14">
        <v>13.13</v>
      </c>
      <c r="G44" s="14">
        <f t="shared" si="0"/>
        <v>61.094999999999999</v>
      </c>
      <c r="H44" s="23"/>
      <c r="I44" s="15"/>
      <c r="J44" s="15"/>
      <c r="K44" s="15">
        <f t="shared" si="3"/>
        <v>1446712.0181405896</v>
      </c>
      <c r="L44" s="15">
        <v>1519047.6190476192</v>
      </c>
      <c r="M44" s="10">
        <v>84369285.714285702</v>
      </c>
      <c r="N44" s="11">
        <v>88587750</v>
      </c>
      <c r="O44" s="10">
        <f t="shared" si="4"/>
        <v>4218464.2857142985</v>
      </c>
      <c r="P44" s="15">
        <f>+K44*G44+I44</f>
        <v>88386870.748299316</v>
      </c>
      <c r="Q44" s="16">
        <f>+L44*G44+J44</f>
        <v>92806214.285714298</v>
      </c>
      <c r="R44" s="15">
        <f>+Q44-P44</f>
        <v>4419343.5374149829</v>
      </c>
    </row>
    <row r="45" spans="1:18" x14ac:dyDescent="0.55000000000000004">
      <c r="A45" s="13" t="s">
        <v>64</v>
      </c>
      <c r="B45" s="14">
        <v>4</v>
      </c>
      <c r="C45" s="14">
        <v>4</v>
      </c>
      <c r="D45" s="14" t="s">
        <v>20</v>
      </c>
      <c r="E45" s="14">
        <v>54.53</v>
      </c>
      <c r="F45" s="14">
        <v>13.13</v>
      </c>
      <c r="G45" s="14">
        <f t="shared" si="0"/>
        <v>61.094999999999999</v>
      </c>
      <c r="H45" s="23"/>
      <c r="I45" s="15"/>
      <c r="J45" s="15"/>
      <c r="K45" s="15">
        <f t="shared" si="3"/>
        <v>1496598.6394557825</v>
      </c>
      <c r="L45" s="15">
        <v>1571428.5714285716</v>
      </c>
      <c r="M45" s="10">
        <v>87278571.428571418</v>
      </c>
      <c r="N45" s="11">
        <v>91642500</v>
      </c>
      <c r="O45" s="10">
        <f t="shared" si="4"/>
        <v>4363928.5714285821</v>
      </c>
      <c r="P45" s="15">
        <f>+K45*G45+I45</f>
        <v>91434693.877551034</v>
      </c>
      <c r="Q45" s="16">
        <f>+L45*G45+J45</f>
        <v>96006428.571428582</v>
      </c>
      <c r="R45" s="15">
        <f>+Q45-P45</f>
        <v>4571734.693877548</v>
      </c>
    </row>
    <row r="46" spans="1:18" x14ac:dyDescent="0.55000000000000004">
      <c r="A46" s="13" t="s">
        <v>65</v>
      </c>
      <c r="B46" s="14">
        <v>4</v>
      </c>
      <c r="C46" s="14">
        <v>5</v>
      </c>
      <c r="D46" s="14" t="s">
        <v>20</v>
      </c>
      <c r="E46" s="14">
        <v>54.53</v>
      </c>
      <c r="F46" s="14">
        <v>13.13</v>
      </c>
      <c r="G46" s="14">
        <f t="shared" si="0"/>
        <v>61.094999999999999</v>
      </c>
      <c r="H46" s="23"/>
      <c r="I46" s="15"/>
      <c r="J46" s="15"/>
      <c r="K46" s="15">
        <f t="shared" si="3"/>
        <v>1496598.6394557825</v>
      </c>
      <c r="L46" s="15">
        <v>1571428.5714285716</v>
      </c>
      <c r="M46" s="10">
        <v>87278571.428571418</v>
      </c>
      <c r="N46" s="11">
        <v>91642500</v>
      </c>
      <c r="O46" s="10">
        <f t="shared" si="4"/>
        <v>4363928.5714285821</v>
      </c>
      <c r="P46" s="15">
        <f>+K46*G46+I46</f>
        <v>91434693.877551034</v>
      </c>
      <c r="Q46" s="16">
        <f>+L46*G46+J46</f>
        <v>96006428.571428582</v>
      </c>
      <c r="R46" s="15">
        <f>+Q46-P46</f>
        <v>4571734.693877548</v>
      </c>
    </row>
    <row r="47" spans="1:18" x14ac:dyDescent="0.55000000000000004">
      <c r="A47" s="13" t="s">
        <v>66</v>
      </c>
      <c r="B47" s="14">
        <v>4</v>
      </c>
      <c r="C47" s="14">
        <v>9</v>
      </c>
      <c r="D47" s="14" t="s">
        <v>20</v>
      </c>
      <c r="E47" s="14">
        <v>54.53</v>
      </c>
      <c r="F47" s="14">
        <v>13.13</v>
      </c>
      <c r="G47" s="14">
        <f t="shared" si="0"/>
        <v>61.094999999999999</v>
      </c>
      <c r="H47" s="23"/>
      <c r="I47" s="15"/>
      <c r="J47" s="15"/>
      <c r="K47" s="15">
        <f t="shared" si="3"/>
        <v>1446712.0181405896</v>
      </c>
      <c r="L47" s="15">
        <v>1519047.6190476192</v>
      </c>
      <c r="M47" s="10">
        <v>84369285.714285702</v>
      </c>
      <c r="N47" s="11">
        <v>88587750</v>
      </c>
      <c r="O47" s="10">
        <f t="shared" si="4"/>
        <v>4218464.2857142985</v>
      </c>
      <c r="P47" s="15">
        <f>+K47*G47+I47</f>
        <v>88386870.748299316</v>
      </c>
      <c r="Q47" s="16">
        <f>+L47*G47+J47</f>
        <v>92806214.285714298</v>
      </c>
      <c r="R47" s="15">
        <f>+Q47-P47</f>
        <v>4419343.5374149829</v>
      </c>
    </row>
    <row r="48" spans="1:18" x14ac:dyDescent="0.55000000000000004">
      <c r="A48" s="13" t="s">
        <v>67</v>
      </c>
      <c r="B48" s="14">
        <v>4</v>
      </c>
      <c r="C48" s="14">
        <v>10</v>
      </c>
      <c r="D48" s="14" t="s">
        <v>20</v>
      </c>
      <c r="E48" s="14">
        <v>54.53</v>
      </c>
      <c r="F48" s="14">
        <v>13.13</v>
      </c>
      <c r="G48" s="14">
        <f t="shared" si="0"/>
        <v>61.094999999999999</v>
      </c>
      <c r="H48" s="23"/>
      <c r="I48" s="15"/>
      <c r="J48" s="15"/>
      <c r="K48" s="15">
        <f t="shared" si="3"/>
        <v>1446712.0181405896</v>
      </c>
      <c r="L48" s="15">
        <v>1519047.6190476192</v>
      </c>
      <c r="M48" s="10">
        <v>84369285.714285702</v>
      </c>
      <c r="N48" s="11">
        <v>88587750</v>
      </c>
      <c r="O48" s="10">
        <f t="shared" si="4"/>
        <v>4218464.2857142985</v>
      </c>
      <c r="P48" s="15">
        <f>+K48*G48+I48</f>
        <v>88386870.748299316</v>
      </c>
      <c r="Q48" s="16">
        <f>+L48*G48+J48</f>
        <v>92806214.285714298</v>
      </c>
      <c r="R48" s="15">
        <f>+Q48-P48</f>
        <v>4419343.5374149829</v>
      </c>
    </row>
    <row r="49" spans="1:18" x14ac:dyDescent="0.55000000000000004">
      <c r="A49" s="13" t="s">
        <v>68</v>
      </c>
      <c r="B49" s="14">
        <v>4</v>
      </c>
      <c r="C49" s="14">
        <v>11</v>
      </c>
      <c r="D49" s="14" t="s">
        <v>20</v>
      </c>
      <c r="E49" s="14">
        <v>54.53</v>
      </c>
      <c r="F49" s="14">
        <v>13.13</v>
      </c>
      <c r="G49" s="14">
        <f t="shared" si="0"/>
        <v>61.094999999999999</v>
      </c>
      <c r="H49" s="23"/>
      <c r="I49" s="15"/>
      <c r="J49" s="15"/>
      <c r="K49" s="15">
        <f t="shared" si="3"/>
        <v>1396825.3968253969</v>
      </c>
      <c r="L49" s="15">
        <v>1466666.6666666667</v>
      </c>
      <c r="M49" s="10">
        <v>81460000</v>
      </c>
      <c r="N49" s="11">
        <v>85533000</v>
      </c>
      <c r="O49" s="10">
        <f t="shared" si="4"/>
        <v>4073000</v>
      </c>
      <c r="P49" s="15">
        <f>+K49*G49+I49</f>
        <v>85339047.619047627</v>
      </c>
      <c r="Q49" s="16">
        <f>+L49*G49+J49</f>
        <v>89606000</v>
      </c>
      <c r="R49" s="15">
        <f>+Q49-P49</f>
        <v>4266952.3809523731</v>
      </c>
    </row>
    <row r="50" spans="1:18" x14ac:dyDescent="0.55000000000000004">
      <c r="A50" s="13" t="s">
        <v>69</v>
      </c>
      <c r="B50" s="14">
        <v>4</v>
      </c>
      <c r="C50" s="14">
        <v>12</v>
      </c>
      <c r="D50" s="14" t="s">
        <v>20</v>
      </c>
      <c r="E50" s="14">
        <v>54.53</v>
      </c>
      <c r="F50" s="14">
        <v>13.13</v>
      </c>
      <c r="G50" s="14">
        <f t="shared" si="0"/>
        <v>61.094999999999999</v>
      </c>
      <c r="H50" s="23"/>
      <c r="I50" s="15"/>
      <c r="J50" s="15"/>
      <c r="K50" s="15">
        <f t="shared" si="3"/>
        <v>1396825.3968253969</v>
      </c>
      <c r="L50" s="15">
        <v>1466666.6666666667</v>
      </c>
      <c r="M50" s="10">
        <v>81460000</v>
      </c>
      <c r="N50" s="11">
        <v>85533000</v>
      </c>
      <c r="O50" s="10">
        <f t="shared" si="4"/>
        <v>4073000</v>
      </c>
      <c r="P50" s="15">
        <f>+K50*G50+I50</f>
        <v>85339047.619047627</v>
      </c>
      <c r="Q50" s="16">
        <f>+L50*G50+J50</f>
        <v>89606000</v>
      </c>
      <c r="R50" s="15">
        <f>+Q50-P50</f>
        <v>4266952.3809523731</v>
      </c>
    </row>
    <row r="51" spans="1:18" ht="14.7" thickBot="1" x14ac:dyDescent="0.6">
      <c r="A51" s="17" t="s">
        <v>70</v>
      </c>
      <c r="B51" s="18">
        <v>4</v>
      </c>
      <c r="C51" s="18">
        <v>13</v>
      </c>
      <c r="D51" s="18" t="s">
        <v>20</v>
      </c>
      <c r="E51" s="19">
        <v>54.96</v>
      </c>
      <c r="F51" s="14">
        <v>12.71</v>
      </c>
      <c r="G51" s="14">
        <f t="shared" ref="G51:G56" si="5">E51+F51/2</f>
        <v>61.314999999999998</v>
      </c>
      <c r="H51" s="18"/>
      <c r="I51" s="20"/>
      <c r="J51" s="20"/>
      <c r="K51" s="20">
        <f t="shared" si="3"/>
        <v>1396825.3968253969</v>
      </c>
      <c r="L51" s="20">
        <v>1466666.6666666667</v>
      </c>
      <c r="M51" s="10">
        <v>81753333.333333328</v>
      </c>
      <c r="N51" s="11">
        <v>85841000</v>
      </c>
      <c r="O51" s="10">
        <f t="shared" si="4"/>
        <v>4087666.6666666716</v>
      </c>
      <c r="P51" s="20">
        <f>+K51*G51+I51</f>
        <v>85646349.206349209</v>
      </c>
      <c r="Q51" s="21">
        <f>+L51*G51+J51</f>
        <v>89928666.666666672</v>
      </c>
      <c r="R51" s="20">
        <f>+Q51-P51</f>
        <v>4282317.4603174627</v>
      </c>
    </row>
    <row r="52" spans="1:18" x14ac:dyDescent="0.55000000000000004">
      <c r="A52" s="7" t="s">
        <v>71</v>
      </c>
      <c r="B52" s="8">
        <v>5</v>
      </c>
      <c r="C52" s="8">
        <v>1</v>
      </c>
      <c r="D52" s="8" t="s">
        <v>25</v>
      </c>
      <c r="E52" s="8">
        <v>71.53</v>
      </c>
      <c r="F52" s="8">
        <v>57.35</v>
      </c>
      <c r="G52" s="8">
        <f t="shared" si="5"/>
        <v>100.205</v>
      </c>
      <c r="H52" s="23"/>
      <c r="I52" s="9"/>
      <c r="J52" s="9"/>
      <c r="K52" s="9">
        <f t="shared" ref="K52:K56" si="6">+L52/1.05</f>
        <v>1496598.6394557827</v>
      </c>
      <c r="L52" s="9">
        <v>1571428.5714285718</v>
      </c>
      <c r="M52" s="10">
        <v>143149999.99999997</v>
      </c>
      <c r="N52" s="11">
        <v>150307500</v>
      </c>
      <c r="O52" s="10">
        <f t="shared" ref="O52:O56" si="7">N52-M52</f>
        <v>7157500.0000000298</v>
      </c>
      <c r="P52" s="9">
        <f>+K52*G52+I52</f>
        <v>149966666.66666672</v>
      </c>
      <c r="Q52" s="12">
        <f>+L52*G52+J52</f>
        <v>157465000.00000003</v>
      </c>
      <c r="R52" s="9">
        <f>+Q52-P52</f>
        <v>7498333.3333333135</v>
      </c>
    </row>
    <row r="53" spans="1:18" x14ac:dyDescent="0.55000000000000004">
      <c r="A53" s="13" t="s">
        <v>72</v>
      </c>
      <c r="B53" s="14">
        <v>5</v>
      </c>
      <c r="C53" s="14">
        <v>1</v>
      </c>
      <c r="D53" s="14" t="s">
        <v>25</v>
      </c>
      <c r="E53" s="14">
        <v>78.06</v>
      </c>
      <c r="F53" s="14">
        <v>43.1</v>
      </c>
      <c r="G53" s="14">
        <f t="shared" si="5"/>
        <v>99.61</v>
      </c>
      <c r="H53" s="23"/>
      <c r="I53" s="15"/>
      <c r="J53" s="15"/>
      <c r="K53" s="15">
        <f t="shared" si="6"/>
        <v>1546485.2607709749</v>
      </c>
      <c r="L53" s="15">
        <v>1623809.5238095238</v>
      </c>
      <c r="M53" s="10">
        <v>147043333.33333334</v>
      </c>
      <c r="N53" s="11">
        <v>154395500</v>
      </c>
      <c r="O53" s="10">
        <f t="shared" si="7"/>
        <v>7352166.6666666567</v>
      </c>
      <c r="P53" s="15">
        <f>+K53*G53+I53</f>
        <v>154045396.82539681</v>
      </c>
      <c r="Q53" s="16">
        <f>+L53*G53+J53</f>
        <v>161747666.66666666</v>
      </c>
      <c r="R53" s="15">
        <f>+Q53-P53</f>
        <v>7702269.8412698507</v>
      </c>
    </row>
    <row r="54" spans="1:18" x14ac:dyDescent="0.55000000000000004">
      <c r="A54" s="13" t="s">
        <v>73</v>
      </c>
      <c r="B54" s="14">
        <v>5</v>
      </c>
      <c r="C54" s="14">
        <v>1</v>
      </c>
      <c r="D54" s="14" t="s">
        <v>25</v>
      </c>
      <c r="E54" s="14">
        <v>77.599999999999994</v>
      </c>
      <c r="F54" s="14">
        <v>43.1</v>
      </c>
      <c r="G54" s="14">
        <f t="shared" si="5"/>
        <v>99.149999999999991</v>
      </c>
      <c r="H54" s="23"/>
      <c r="I54" s="15"/>
      <c r="J54" s="15"/>
      <c r="K54" s="15">
        <f t="shared" si="6"/>
        <v>1596371.882086168</v>
      </c>
      <c r="L54" s="15">
        <v>1676190.4761904764</v>
      </c>
      <c r="M54" s="10">
        <v>151085714.28571427</v>
      </c>
      <c r="N54" s="11">
        <v>158640000</v>
      </c>
      <c r="O54" s="10">
        <f t="shared" si="7"/>
        <v>7554285.7142857313</v>
      </c>
      <c r="P54" s="15">
        <f>+K54*G54+I54</f>
        <v>158280272.10884354</v>
      </c>
      <c r="Q54" s="16">
        <f>+L54*G54+J54</f>
        <v>166194285.71428573</v>
      </c>
      <c r="R54" s="15">
        <f>+Q54-P54</f>
        <v>7914013.6054421961</v>
      </c>
    </row>
    <row r="55" spans="1:18" x14ac:dyDescent="0.55000000000000004">
      <c r="A55" s="13" t="s">
        <v>74</v>
      </c>
      <c r="B55" s="14">
        <v>5</v>
      </c>
      <c r="C55" s="14">
        <v>1</v>
      </c>
      <c r="D55" s="14" t="s">
        <v>25</v>
      </c>
      <c r="E55" s="14">
        <v>78.06</v>
      </c>
      <c r="F55" s="14">
        <v>43.1</v>
      </c>
      <c r="G55" s="14">
        <f t="shared" si="5"/>
        <v>99.61</v>
      </c>
      <c r="H55" s="23"/>
      <c r="I55" s="15"/>
      <c r="J55" s="15"/>
      <c r="K55" s="15">
        <f t="shared" si="6"/>
        <v>1596371.8820861678</v>
      </c>
      <c r="L55" s="15">
        <v>1676190.4761904762</v>
      </c>
      <c r="M55" s="10">
        <v>151786666.66666666</v>
      </c>
      <c r="N55" s="11">
        <v>159376000</v>
      </c>
      <c r="O55" s="10">
        <f t="shared" si="7"/>
        <v>7589333.3333333433</v>
      </c>
      <c r="P55" s="15">
        <f>+K55*G55+I55</f>
        <v>159014603.17460316</v>
      </c>
      <c r="Q55" s="16">
        <f>+L55*G55+J55</f>
        <v>166965333.33333334</v>
      </c>
      <c r="R55" s="15">
        <f>+Q55-P55</f>
        <v>7950730.1587301791</v>
      </c>
    </row>
    <row r="56" spans="1:18" ht="14.7" thickBot="1" x14ac:dyDescent="0.6">
      <c r="A56" s="17" t="s">
        <v>75</v>
      </c>
      <c r="B56" s="18">
        <v>5</v>
      </c>
      <c r="C56" s="18">
        <v>1</v>
      </c>
      <c r="D56" s="18" t="s">
        <v>25</v>
      </c>
      <c r="E56" s="18">
        <v>78.650000000000006</v>
      </c>
      <c r="F56" s="18">
        <v>44.03</v>
      </c>
      <c r="G56" s="18">
        <f t="shared" si="5"/>
        <v>100.66500000000001</v>
      </c>
      <c r="H56" s="18"/>
      <c r="I56" s="20"/>
      <c r="J56" s="20"/>
      <c r="K56" s="20">
        <f t="shared" si="6"/>
        <v>1496598.6394557825</v>
      </c>
      <c r="L56" s="20">
        <v>1571428.5714285716</v>
      </c>
      <c r="M56" s="10">
        <v>143807142.85714284</v>
      </c>
      <c r="N56" s="11">
        <v>150997500</v>
      </c>
      <c r="O56" s="10">
        <f t="shared" si="7"/>
        <v>7190357.1428571641</v>
      </c>
      <c r="P56" s="20">
        <f>+K56*G56+I56</f>
        <v>150655102.04081637</v>
      </c>
      <c r="Q56" s="21">
        <f>+L56*G56+J56</f>
        <v>158187857.14285716</v>
      </c>
      <c r="R56" s="20">
        <f>+Q56-P56</f>
        <v>7532755.1020407975</v>
      </c>
    </row>
    <row r="57" spans="1:18" x14ac:dyDescent="0.55000000000000004">
      <c r="I57" s="25"/>
      <c r="J57" s="25"/>
      <c r="K57" s="25"/>
      <c r="L57" s="25"/>
      <c r="P57" s="25"/>
      <c r="Q57" s="25"/>
      <c r="R57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2022-01-10T09:31:15Z</dcterms:created>
  <dcterms:modified xsi:type="dcterms:W3CDTF">2022-01-10T10:10:47Z</dcterms:modified>
</cp:coreProperties>
</file>